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2" sheetId="1" r:id="rId1"/>
    <sheet name="Лист1" sheetId="2" r:id="rId2"/>
  </sheets>
  <definedNames>
    <definedName name="_xlnm.Print_Area" localSheetId="0">'Приложение2'!$A$1:$H$50</definedName>
  </definedNames>
  <calcPr fullCalcOnLoad="1"/>
</workbook>
</file>

<file path=xl/sharedStrings.xml><?xml version="1.0" encoding="utf-8"?>
<sst xmlns="http://schemas.openxmlformats.org/spreadsheetml/2006/main" count="90" uniqueCount="89">
  <si>
    <t>Код бюджетной классификации</t>
  </si>
  <si>
    <t>1 01 00000 00 0000 000</t>
  </si>
  <si>
    <t>1 01 02000 01 0000 110</t>
  </si>
  <si>
    <t>1 05 03000 01 0000 110</t>
  </si>
  <si>
    <t>Единый сельскохозяйственный налог</t>
  </si>
  <si>
    <t>1 12 01000 01 0000 120</t>
  </si>
  <si>
    <t>Плата за негативное воздействие на окружающую среду</t>
  </si>
  <si>
    <t>ВСЕГО ДОХОДОВ</t>
  </si>
  <si>
    <t>Налог на доходы физических лиц</t>
  </si>
  <si>
    <t>ШТРАФЫ, САНКЦИИ, ВОЗМЕЩЕНИЕ УЩЕРБА</t>
  </si>
  <si>
    <t>ПРОЧИЕ НЕНАЛОГОВЫЕ ДОХОДЫ</t>
  </si>
  <si>
    <t>Источник доходов</t>
  </si>
  <si>
    <t>1 08 00000 00 0000 000</t>
  </si>
  <si>
    <t>ГОСУДАРСТВЕННАЯ ПОШЛИНА, СБОРЫ</t>
  </si>
  <si>
    <t>1 11 00000 00 0000 000</t>
  </si>
  <si>
    <t>1 14 00000 00 0000 000</t>
  </si>
  <si>
    <t xml:space="preserve">   Гатчинского муниципального района</t>
  </si>
  <si>
    <t>Приложение  2</t>
  </si>
  <si>
    <t>Дотация на выравнивание уровня бюджетной обеспеченности</t>
  </si>
  <si>
    <t>1 05 02000 02 0000 110</t>
  </si>
  <si>
    <t>Продажа имущества</t>
  </si>
  <si>
    <t>ПЛАТЕЖИ ПРИ ПОЛЬЗОВАНИИ ПРИРОДНЫМИ РЕСУРСАМИ:</t>
  </si>
  <si>
    <t>НАЛОГИ НА СОВОКУПНЫЙ ДОХОД:</t>
  </si>
  <si>
    <t>НАЛОГИ НА ПРИБЫЛЬ, ДОХОДЫ:</t>
  </si>
  <si>
    <t>2 00 00000 00 0000 151</t>
  </si>
  <si>
    <t>1 17 00000 00 0000 180</t>
  </si>
  <si>
    <t>1 16 00000 00 0000 140</t>
  </si>
  <si>
    <t>1 14 06000 00 0000 430</t>
  </si>
  <si>
    <t>1 14 02000 00 0000 410</t>
  </si>
  <si>
    <t>1 12 00000 00 0000 120</t>
  </si>
  <si>
    <t>ДОХОДЫ  ОТ ПРОДАЖИ МАТЕРИАЛЬНЫХ И НЕМАТЕРИАЛЬНЫХ АКТИВОВ, в т.ч.:</t>
  </si>
  <si>
    <t>ДОХОДЫ ОТ ИСПОЛЬЗОВАНИЯ ИМУЩЕСТВА, НАХОДЯЩЕГОСЯ В ГОСУДАРСТВЕННОЙ И МУНИЦИПАЛЬНОЙ СОБСТВЕННОСТИ, в т.ч.:</t>
  </si>
  <si>
    <t>(тыс.руб.)</t>
  </si>
  <si>
    <t>1 13 00000 05 0000 130</t>
  </si>
  <si>
    <t>НАЛОГОВЫЕ ДОХОДЫ</t>
  </si>
  <si>
    <t>НЕНАЛОГОВЫЕ ДОХОДЫ</t>
  </si>
  <si>
    <t xml:space="preserve">% исполнения </t>
  </si>
  <si>
    <t>Доходы от возвратов остатков субсидий, субвенций</t>
  </si>
  <si>
    <t>Исполнено за 1 квартал 2012 года</t>
  </si>
  <si>
    <t>Отношение 2013г к 2012г</t>
  </si>
  <si>
    <t>Откл</t>
  </si>
  <si>
    <t>НАЛОГОВЫЕ И НЕНАЛОГОВЫЕ ДОХОДЫ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</si>
  <si>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</si>
  <si>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</si>
  <si>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</si>
  <si>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</si>
  <si>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1 05 00000 00 0000 110</t>
  </si>
  <si>
    <t>1 05 01000 00 0000 110</t>
  </si>
  <si>
    <t>Налог, взимаемый в связи с применением упрощенной системы налогообложения</t>
  </si>
  <si>
    <t>Единый   налог на вмененный доход для отдельных видов деятельности</t>
  </si>
  <si>
    <t>1 05 04000 02 0000 110</t>
  </si>
  <si>
    <t>Налог, взимаемый в связи с применением патентной системы налогообложения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</si>
  <si>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</si>
  <si>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ОКАЗАНИЯ ПЛАТНЫХ УСЛУГ</t>
  </si>
  <si>
    <t>1 13 00000 00 0000 120</t>
  </si>
  <si>
    <t>ДОХОДЫ ОТ ОКАЗАНИЯ ПЛАТНЫХ УСЛУГ (РАБОТ) И КОМПЕНСАЦИИ ЗАТРАТ ГОСУДАРСТВА</t>
  </si>
  <si>
    <t>Доходы от продажи земельных участков</t>
  </si>
  <si>
    <t>2 19 05000 05 0000 151</t>
  </si>
  <si>
    <t>2 18 05000 05 0000 180</t>
  </si>
  <si>
    <t>Взвратов остатков субсидий, субвенций</t>
  </si>
  <si>
    <t>БЕЗВОЗМЕЗДНЫЕ ПОСТУПЛЕНИЯ в т.ч.</t>
  </si>
  <si>
    <t>2 02 00000 00 0000 151</t>
  </si>
  <si>
    <t>БЕЗВОЗМЕЗДНЫЕ ПОСТУПЛЕНИЯ от других бюджетов бюджетной системы РФ:</t>
  </si>
  <si>
    <t xml:space="preserve">Доходы, получаемые в виде арендной платы за земельные участки, государственная собственность на которые не разграничена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</si>
  <si>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</si>
  <si>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в том числе межбюджетные трансферты от поселений на передаваемые полномочия</t>
  </si>
  <si>
    <t>1 11 05025 05 0000 120</t>
  </si>
  <si>
    <t>1 11 05010 00 0000 120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</si>
  <si>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</si>
  <si>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</si>
  <si>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1 11 07015 05 0000 120</t>
  </si>
  <si>
    <t xml:space="preserve">Субсидии </t>
  </si>
  <si>
    <t xml:space="preserve">Субвенции </t>
  </si>
  <si>
    <t xml:space="preserve">Межбюджетные трансферты </t>
  </si>
  <si>
    <t>в том числе субвенции из областного бюджета на осуществление полномочий по расчету и предоставлению дотаций бюджетам поселений(кц3041)</t>
  </si>
  <si>
    <t>Дотация на поддержку мер по обеспечению сбалансированости бюджетов</t>
  </si>
  <si>
    <t>к решению совета депутатов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</si>
  <si>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</si>
  <si>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1 11 01050 05 0000 120</t>
  </si>
  <si>
    <t>2 02 15001 00 0000 151</t>
  </si>
  <si>
    <t>2 02 15002 00 0000 151</t>
  </si>
  <si>
    <t>2 02 20000 00 0000 151</t>
  </si>
  <si>
    <t>2 02 30000 00 0000 151</t>
  </si>
  <si>
    <t>2 02 40000 00 0000 151</t>
  </si>
  <si>
    <t>2 02 40014 00 0000 151</t>
  </si>
  <si>
    <t>Уточненный бюджет на 2017 год (тыс.руб.)</t>
  </si>
  <si>
    <t>Исполнено за  2017 год (тыс.руб.)</t>
  </si>
  <si>
    <t xml:space="preserve">  от    2018 года № </t>
  </si>
  <si>
    <t>Доходы бюджета Гатчинского муниципального района за 2017 год по кодам классификации доходов бюджета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</si>
</sst>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р_."/>
    <numFmt numFmtId="194" formatCode="0.0"/>
    <numFmt numFmtId="195" formatCode="#,##0.00&quot;р.&quot;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93" fontId="5" fillId="0" borderId="10" xfId="0" applyNumberFormat="1" applyFont="1" applyBorder="1" applyAlignment="1">
      <alignment horizontal="left" vertical="center"/>
    </xf>
    <xf numFmtId="193" fontId="6" fillId="0" borderId="10" xfId="0" applyNumberFormat="1" applyFont="1" applyBorder="1" applyAlignment="1">
      <alignment horizontal="left" vertical="center"/>
    </xf>
    <xf numFmtId="193" fontId="8" fillId="0" borderId="10" xfId="0" applyNumberFormat="1" applyFont="1" applyBorder="1" applyAlignment="1">
      <alignment horizontal="left" vertical="center"/>
    </xf>
    <xf numFmtId="193" fontId="6" fillId="0" borderId="10" xfId="0" applyNumberFormat="1" applyFont="1" applyBorder="1" applyAlignment="1">
      <alignment horizontal="left" vertical="center" wrapText="1"/>
    </xf>
    <xf numFmtId="193" fontId="5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5" fillId="0" borderId="10" xfId="0" applyNumberFormat="1" applyFont="1" applyBorder="1" applyAlignment="1">
      <alignment vertical="center" wrapText="1"/>
    </xf>
    <xf numFmtId="193" fontId="6" fillId="0" borderId="10" xfId="0" applyNumberFormat="1" applyFont="1" applyBorder="1" applyAlignment="1">
      <alignment vertical="center" wrapText="1"/>
    </xf>
    <xf numFmtId="193" fontId="6" fillId="0" borderId="10" xfId="0" applyNumberFormat="1" applyFont="1" applyBorder="1" applyAlignment="1">
      <alignment vertical="center"/>
    </xf>
    <xf numFmtId="193" fontId="6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93" fontId="5" fillId="33" borderId="10" xfId="0" applyNumberFormat="1" applyFont="1" applyFill="1" applyBorder="1" applyAlignment="1">
      <alignment horizontal="left" vertical="center"/>
    </xf>
    <xf numFmtId="188" fontId="0" fillId="0" borderId="0" xfId="0" applyNumberFormat="1" applyAlignment="1">
      <alignment/>
    </xf>
    <xf numFmtId="4" fontId="8" fillId="0" borderId="10" xfId="0" applyNumberFormat="1" applyFont="1" applyBorder="1" applyAlignment="1">
      <alignment horizontal="left" vertical="center" wrapText="1"/>
    </xf>
    <xf numFmtId="193" fontId="8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88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88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55">
      <selection activeCell="A6" sqref="A6:G6"/>
    </sheetView>
  </sheetViews>
  <sheetFormatPr defaultColWidth="9.140625" defaultRowHeight="12.75"/>
  <cols>
    <col min="1" max="1" width="20.7109375" style="0" customWidth="1"/>
    <col min="2" max="2" width="56.140625" style="0" customWidth="1"/>
    <col min="3" max="3" width="15.57421875" style="0" customWidth="1"/>
    <col min="4" max="4" width="15.57421875" style="13" customWidth="1"/>
    <col min="5" max="5" width="13.421875" style="13" customWidth="1"/>
    <col min="6" max="6" width="14.28125" style="0" hidden="1" customWidth="1"/>
    <col min="7" max="7" width="10.421875" style="0" hidden="1" customWidth="1"/>
    <col min="8" max="8" width="10.7109375" style="12" hidden="1" customWidth="1"/>
    <col min="9" max="9" width="20.28125" style="0" customWidth="1"/>
    <col min="10" max="10" width="14.7109375" style="0" customWidth="1"/>
  </cols>
  <sheetData>
    <row r="1" spans="3:15" ht="14.25" customHeight="1">
      <c r="C1" s="45" t="s">
        <v>17</v>
      </c>
      <c r="D1" s="45"/>
      <c r="E1" s="45"/>
      <c r="F1" s="45"/>
      <c r="G1" s="45"/>
      <c r="H1" s="9"/>
      <c r="I1" s="9"/>
      <c r="M1" s="44"/>
      <c r="N1" s="44"/>
      <c r="O1" s="44"/>
    </row>
    <row r="2" spans="3:15" ht="15.75" customHeight="1">
      <c r="C2" s="37" t="s">
        <v>76</v>
      </c>
      <c r="D2" s="37"/>
      <c r="E2" s="37"/>
      <c r="F2" s="37"/>
      <c r="G2" s="37"/>
      <c r="H2" s="14"/>
      <c r="I2" s="14"/>
      <c r="M2" s="10"/>
      <c r="N2" s="13"/>
      <c r="O2" s="10"/>
    </row>
    <row r="3" spans="3:15" ht="15.75">
      <c r="C3" s="37" t="s">
        <v>16</v>
      </c>
      <c r="D3" s="37"/>
      <c r="E3" s="37"/>
      <c r="F3" s="37"/>
      <c r="G3" s="37"/>
      <c r="H3" s="14"/>
      <c r="I3" s="14"/>
      <c r="M3" s="10"/>
      <c r="N3" s="13"/>
      <c r="O3" s="10"/>
    </row>
    <row r="4" spans="3:15" ht="15.75">
      <c r="C4" s="16"/>
      <c r="D4" s="10"/>
      <c r="E4" s="10" t="s">
        <v>87</v>
      </c>
      <c r="F4" s="10"/>
      <c r="G4" s="10"/>
      <c r="H4" s="14"/>
      <c r="I4" s="14"/>
      <c r="M4" s="10"/>
      <c r="N4" s="13"/>
      <c r="O4" s="10"/>
    </row>
    <row r="5" spans="1:3" ht="18.75">
      <c r="A5" s="38"/>
      <c r="B5" s="38"/>
      <c r="C5" s="38"/>
    </row>
    <row r="6" spans="1:7" ht="51" customHeight="1">
      <c r="A6" s="46" t="s">
        <v>88</v>
      </c>
      <c r="B6" s="46"/>
      <c r="C6" s="46"/>
      <c r="D6" s="46"/>
      <c r="E6" s="46"/>
      <c r="F6" s="46"/>
      <c r="G6" s="46"/>
    </row>
    <row r="7" spans="1:7" ht="15" customHeight="1">
      <c r="A7" s="1"/>
      <c r="B7" s="2"/>
      <c r="C7" s="3"/>
      <c r="E7" s="3"/>
      <c r="G7" s="3" t="s">
        <v>32</v>
      </c>
    </row>
    <row r="8" spans="1:8" ht="21.75" customHeight="1">
      <c r="A8" s="39" t="s">
        <v>0</v>
      </c>
      <c r="B8" s="40" t="s">
        <v>11</v>
      </c>
      <c r="C8" s="41" t="s">
        <v>85</v>
      </c>
      <c r="D8" s="41" t="s">
        <v>86</v>
      </c>
      <c r="E8" s="41" t="s">
        <v>36</v>
      </c>
      <c r="F8" s="41" t="s">
        <v>38</v>
      </c>
      <c r="G8" s="41" t="s">
        <v>39</v>
      </c>
      <c r="H8" s="42" t="s">
        <v>40</v>
      </c>
    </row>
    <row r="9" spans="1:8" ht="43.5" customHeight="1">
      <c r="A9" s="39"/>
      <c r="B9" s="40"/>
      <c r="C9" s="41"/>
      <c r="D9" s="41"/>
      <c r="E9" s="41"/>
      <c r="F9" s="41"/>
      <c r="G9" s="41"/>
      <c r="H9" s="43"/>
    </row>
    <row r="10" spans="1:8" ht="12.7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H10"/>
    </row>
    <row r="11" spans="1:8" ht="18.75" customHeight="1">
      <c r="A11" s="15"/>
      <c r="B11" s="11" t="s">
        <v>41</v>
      </c>
      <c r="C11" s="30">
        <f>C12+C23</f>
        <v>1942778.7</v>
      </c>
      <c r="D11" s="30">
        <f>D12+D23</f>
        <v>1948747.1</v>
      </c>
      <c r="E11" s="30">
        <f>D11/C11*100</f>
        <v>100.3072094624056</v>
      </c>
      <c r="H11"/>
    </row>
    <row r="12" spans="1:8" ht="18.75" customHeight="1">
      <c r="A12" s="17"/>
      <c r="B12" s="11" t="s">
        <v>34</v>
      </c>
      <c r="C12" s="31">
        <f>C13+C15+C17+C22</f>
        <v>1511864.7</v>
      </c>
      <c r="D12" s="31">
        <f>D13+D15+D17+D22</f>
        <v>1528072.7</v>
      </c>
      <c r="E12" s="30">
        <f>D12/C12*100</f>
        <v>101.07205360373848</v>
      </c>
      <c r="H12"/>
    </row>
    <row r="13" spans="1:8" ht="21.75" customHeight="1">
      <c r="A13" s="18" t="s">
        <v>1</v>
      </c>
      <c r="B13" s="4" t="s">
        <v>23</v>
      </c>
      <c r="C13" s="32">
        <f>C14</f>
        <v>1042326</v>
      </c>
      <c r="D13" s="32">
        <f>D14</f>
        <v>1060191.3</v>
      </c>
      <c r="E13" s="33">
        <f>D13/C13*100</f>
        <v>101.71398391674006</v>
      </c>
      <c r="H13"/>
    </row>
    <row r="14" spans="1:8" ht="17.25" customHeight="1">
      <c r="A14" s="18" t="s">
        <v>2</v>
      </c>
      <c r="B14" s="5" t="s">
        <v>8</v>
      </c>
      <c r="C14" s="32">
        <v>1042326</v>
      </c>
      <c r="D14" s="32">
        <v>1060191.3</v>
      </c>
      <c r="E14" s="33">
        <f aca="true" t="shared" si="0" ref="E14:E50">D14/C14*100</f>
        <v>101.71398391674006</v>
      </c>
      <c r="H14"/>
    </row>
    <row r="15" spans="1:8" ht="45.75" customHeight="1">
      <c r="A15" s="18" t="s">
        <v>42</v>
      </c>
      <c r="B15" s="7" t="s">
        <v>43</v>
      </c>
      <c r="C15" s="32">
        <f>C16</f>
        <v>6047.5</v>
      </c>
      <c r="D15" s="32">
        <f>D16</f>
        <v>5588.4</v>
      </c>
      <c r="E15" s="33">
        <f t="shared" si="0"/>
        <v>92.40843323687473</v>
      </c>
      <c r="H15"/>
    </row>
    <row r="16" spans="1:8" ht="29.25" customHeight="1">
      <c r="A16" s="18" t="s">
        <v>44</v>
      </c>
      <c r="B16" s="7" t="s">
        <v>45</v>
      </c>
      <c r="C16" s="32">
        <v>6047.5</v>
      </c>
      <c r="D16" s="32">
        <v>5588.4</v>
      </c>
      <c r="E16" s="33">
        <f t="shared" si="0"/>
        <v>92.40843323687473</v>
      </c>
      <c r="H16"/>
    </row>
    <row r="17" spans="1:8" ht="19.5" customHeight="1">
      <c r="A17" s="18" t="s">
        <v>46</v>
      </c>
      <c r="B17" s="4" t="s">
        <v>22</v>
      </c>
      <c r="C17" s="32">
        <f>C18+C19+C20+C21</f>
        <v>440477.5</v>
      </c>
      <c r="D17" s="32">
        <f>D18+D19+D20+D21</f>
        <v>438812.00000000006</v>
      </c>
      <c r="E17" s="33">
        <f t="shared" si="0"/>
        <v>99.6218876106044</v>
      </c>
      <c r="H17"/>
    </row>
    <row r="18" spans="1:8" ht="30" customHeight="1">
      <c r="A18" s="18" t="s">
        <v>47</v>
      </c>
      <c r="B18" s="19" t="s">
        <v>48</v>
      </c>
      <c r="C18" s="34">
        <v>332840</v>
      </c>
      <c r="D18" s="34">
        <v>341295.4</v>
      </c>
      <c r="E18" s="33">
        <f t="shared" si="0"/>
        <v>102.54037976204783</v>
      </c>
      <c r="H18"/>
    </row>
    <row r="19" spans="1:8" ht="16.5" customHeight="1">
      <c r="A19" s="18" t="s">
        <v>19</v>
      </c>
      <c r="B19" s="20" t="s">
        <v>49</v>
      </c>
      <c r="C19" s="34">
        <v>103904.5</v>
      </c>
      <c r="D19" s="34">
        <v>93413.4</v>
      </c>
      <c r="E19" s="33">
        <f t="shared" si="0"/>
        <v>89.90313220312883</v>
      </c>
      <c r="H19"/>
    </row>
    <row r="20" spans="1:8" ht="17.25" customHeight="1">
      <c r="A20" s="18" t="s">
        <v>3</v>
      </c>
      <c r="B20" s="21" t="s">
        <v>4</v>
      </c>
      <c r="C20" s="34">
        <v>1542</v>
      </c>
      <c r="D20" s="34">
        <v>1428.4</v>
      </c>
      <c r="E20" s="33">
        <f t="shared" si="0"/>
        <v>92.63294422827497</v>
      </c>
      <c r="H20"/>
    </row>
    <row r="21" spans="1:8" ht="29.25" customHeight="1">
      <c r="A21" s="18" t="s">
        <v>50</v>
      </c>
      <c r="B21" s="22" t="s">
        <v>51</v>
      </c>
      <c r="C21" s="34">
        <v>2191</v>
      </c>
      <c r="D21" s="34">
        <v>2674.8</v>
      </c>
      <c r="E21" s="33">
        <f t="shared" si="0"/>
        <v>122.08124144226382</v>
      </c>
      <c r="H21"/>
    </row>
    <row r="22" spans="1:8" ht="20.25" customHeight="1">
      <c r="A22" s="18" t="s">
        <v>12</v>
      </c>
      <c r="B22" s="5" t="s">
        <v>13</v>
      </c>
      <c r="C22" s="34">
        <v>23013.7</v>
      </c>
      <c r="D22" s="34">
        <v>23481</v>
      </c>
      <c r="E22" s="33">
        <f t="shared" si="0"/>
        <v>102.03052964103989</v>
      </c>
      <c r="H22"/>
    </row>
    <row r="23" spans="1:8" ht="20.25" customHeight="1">
      <c r="A23" s="18"/>
      <c r="B23" s="11" t="s">
        <v>35</v>
      </c>
      <c r="C23" s="31">
        <f>C24+C30+C33+C34+C37+C38</f>
        <v>430914</v>
      </c>
      <c r="D23" s="31">
        <v>420674.4</v>
      </c>
      <c r="E23" s="30">
        <f t="shared" si="0"/>
        <v>97.62374859020593</v>
      </c>
      <c r="H23"/>
    </row>
    <row r="24" spans="1:8" ht="48" customHeight="1">
      <c r="A24" s="18" t="s">
        <v>14</v>
      </c>
      <c r="B24" s="7" t="s">
        <v>31</v>
      </c>
      <c r="C24" s="34">
        <f>C26+C27+C28+C29+C25</f>
        <v>178081.90000000002</v>
      </c>
      <c r="D24" s="34">
        <f>D26+D27+D28+D29+D25</f>
        <v>168238.50000000003</v>
      </c>
      <c r="E24" s="33">
        <f t="shared" si="0"/>
        <v>94.47254325116702</v>
      </c>
      <c r="H24"/>
    </row>
    <row r="25" spans="1:8" ht="48" customHeight="1">
      <c r="A25" s="29" t="s">
        <v>78</v>
      </c>
      <c r="B25" s="28" t="s">
        <v>77</v>
      </c>
      <c r="C25" s="34">
        <v>28.7</v>
      </c>
      <c r="D25" s="34">
        <v>28.7</v>
      </c>
      <c r="E25" s="33">
        <f t="shared" si="0"/>
        <v>100</v>
      </c>
      <c r="H25"/>
    </row>
    <row r="26" spans="1:8" ht="45.75" customHeight="1">
      <c r="A26" s="23" t="s">
        <v>67</v>
      </c>
      <c r="B26" s="8" t="s">
        <v>63</v>
      </c>
      <c r="C26" s="32">
        <v>153200</v>
      </c>
      <c r="D26" s="32">
        <v>149503.7</v>
      </c>
      <c r="E26" s="33">
        <f t="shared" si="0"/>
        <v>97.58727154046997</v>
      </c>
      <c r="H26"/>
    </row>
    <row r="27" spans="1:8" ht="47.25" customHeight="1">
      <c r="A27" s="23" t="s">
        <v>66</v>
      </c>
      <c r="B27" s="8" t="s">
        <v>64</v>
      </c>
      <c r="C27" s="32">
        <v>4300</v>
      </c>
      <c r="D27" s="32">
        <v>3629.7</v>
      </c>
      <c r="E27" s="33">
        <f t="shared" si="0"/>
        <v>84.41162790697673</v>
      </c>
      <c r="H27"/>
    </row>
    <row r="28" spans="1:8" ht="42.75" customHeight="1">
      <c r="A28" s="23" t="s">
        <v>68</v>
      </c>
      <c r="B28" s="8" t="s">
        <v>69</v>
      </c>
      <c r="C28" s="32">
        <v>18400</v>
      </c>
      <c r="D28" s="32">
        <v>12923.1</v>
      </c>
      <c r="E28" s="33">
        <f t="shared" si="0"/>
        <v>70.23423913043479</v>
      </c>
      <c r="H28"/>
    </row>
    <row r="29" spans="1:8" ht="50.25" customHeight="1">
      <c r="A29" s="23" t="s">
        <v>70</v>
      </c>
      <c r="B29" s="7" t="s">
        <v>52</v>
      </c>
      <c r="C29" s="32">
        <v>2153.2</v>
      </c>
      <c r="D29" s="32">
        <v>2153.3</v>
      </c>
      <c r="E29" s="33">
        <f t="shared" si="0"/>
        <v>100.004644250418</v>
      </c>
      <c r="H29"/>
    </row>
    <row r="30" spans="1:8" ht="32.25" customHeight="1">
      <c r="A30" s="18" t="s">
        <v>29</v>
      </c>
      <c r="B30" s="7" t="s">
        <v>21</v>
      </c>
      <c r="C30" s="32">
        <f>SUM(C31)</f>
        <v>63634.4</v>
      </c>
      <c r="D30" s="32">
        <f>SUM(D31)</f>
        <v>58156.8</v>
      </c>
      <c r="E30" s="33">
        <f t="shared" si="0"/>
        <v>91.39207724124059</v>
      </c>
      <c r="H30"/>
    </row>
    <row r="31" spans="1:8" ht="20.25" customHeight="1">
      <c r="A31" s="18" t="s">
        <v>5</v>
      </c>
      <c r="B31" s="5" t="s">
        <v>6</v>
      </c>
      <c r="C31" s="32">
        <v>63634.4</v>
      </c>
      <c r="D31" s="32">
        <v>58156.8</v>
      </c>
      <c r="E31" s="33">
        <f t="shared" si="0"/>
        <v>91.39207724124059</v>
      </c>
      <c r="H31"/>
    </row>
    <row r="32" spans="1:8" ht="23.25" customHeight="1" hidden="1">
      <c r="A32" s="18" t="s">
        <v>33</v>
      </c>
      <c r="B32" s="7" t="s">
        <v>53</v>
      </c>
      <c r="C32" s="34">
        <v>0</v>
      </c>
      <c r="D32" s="34"/>
      <c r="E32" s="33" t="e">
        <f t="shared" si="0"/>
        <v>#DIV/0!</v>
      </c>
      <c r="H32"/>
    </row>
    <row r="33" spans="1:8" ht="33.75" customHeight="1">
      <c r="A33" s="18" t="s">
        <v>54</v>
      </c>
      <c r="B33" s="7" t="s">
        <v>55</v>
      </c>
      <c r="C33" s="34">
        <v>1247.6</v>
      </c>
      <c r="D33" s="34">
        <v>3195.9</v>
      </c>
      <c r="E33" s="33">
        <f t="shared" si="0"/>
        <v>256.16383456235974</v>
      </c>
      <c r="H33"/>
    </row>
    <row r="34" spans="1:8" ht="39.75" customHeight="1">
      <c r="A34" s="18" t="s">
        <v>15</v>
      </c>
      <c r="B34" s="7" t="s">
        <v>30</v>
      </c>
      <c r="C34" s="34">
        <f>C35+C36</f>
        <v>103989.6</v>
      </c>
      <c r="D34" s="34">
        <f>D35+D36</f>
        <v>106254.7</v>
      </c>
      <c r="E34" s="33">
        <f t="shared" si="0"/>
        <v>102.17819858908967</v>
      </c>
      <c r="H34"/>
    </row>
    <row r="35" spans="1:8" ht="20.25" customHeight="1">
      <c r="A35" s="18" t="s">
        <v>28</v>
      </c>
      <c r="B35" s="24" t="s">
        <v>20</v>
      </c>
      <c r="C35" s="34">
        <v>6126.8</v>
      </c>
      <c r="D35" s="34">
        <v>6126.7</v>
      </c>
      <c r="E35" s="33">
        <f t="shared" si="0"/>
        <v>99.99836782659789</v>
      </c>
      <c r="H35"/>
    </row>
    <row r="36" spans="1:8" ht="20.25" customHeight="1">
      <c r="A36" s="18" t="s">
        <v>27</v>
      </c>
      <c r="B36" s="4" t="s">
        <v>56</v>
      </c>
      <c r="C36" s="34">
        <v>97862.8</v>
      </c>
      <c r="D36" s="34">
        <v>100128</v>
      </c>
      <c r="E36" s="33">
        <f t="shared" si="0"/>
        <v>102.31466910818001</v>
      </c>
      <c r="H36"/>
    </row>
    <row r="37" spans="1:8" ht="18" customHeight="1">
      <c r="A37" s="18" t="s">
        <v>26</v>
      </c>
      <c r="B37" s="5" t="s">
        <v>9</v>
      </c>
      <c r="C37" s="34">
        <v>19029.3</v>
      </c>
      <c r="D37" s="34">
        <v>20835.4</v>
      </c>
      <c r="E37" s="33">
        <f t="shared" si="0"/>
        <v>109.4911531165098</v>
      </c>
      <c r="H37"/>
    </row>
    <row r="38" spans="1:8" ht="18" customHeight="1">
      <c r="A38" s="18" t="s">
        <v>25</v>
      </c>
      <c r="B38" s="4" t="s">
        <v>10</v>
      </c>
      <c r="C38" s="34">
        <v>64931.2</v>
      </c>
      <c r="D38" s="34">
        <v>63993.3</v>
      </c>
      <c r="E38" s="33">
        <f t="shared" si="0"/>
        <v>98.55554802621853</v>
      </c>
      <c r="H38"/>
    </row>
    <row r="39" spans="1:9" ht="23.25" customHeight="1">
      <c r="A39" s="18" t="s">
        <v>24</v>
      </c>
      <c r="B39" s="6" t="s">
        <v>60</v>
      </c>
      <c r="C39" s="30">
        <f>C40+C48+C49</f>
        <v>3604238</v>
      </c>
      <c r="D39" s="30">
        <f>D40+D48+D49</f>
        <v>3584165.8000000003</v>
      </c>
      <c r="E39" s="30">
        <f t="shared" si="0"/>
        <v>99.44309449043044</v>
      </c>
      <c r="H39"/>
      <c r="I39" s="25"/>
    </row>
    <row r="40" spans="1:9" ht="29.25" customHeight="1">
      <c r="A40" s="18" t="s">
        <v>61</v>
      </c>
      <c r="B40" s="26" t="s">
        <v>62</v>
      </c>
      <c r="C40" s="35">
        <f>C41+C43+C44+C46+C42</f>
        <v>3604238</v>
      </c>
      <c r="D40" s="35">
        <f>D41+D43+D44+D46+D42</f>
        <v>3592269</v>
      </c>
      <c r="E40" s="30">
        <f t="shared" si="0"/>
        <v>99.66791871125048</v>
      </c>
      <c r="H40"/>
      <c r="I40" s="25"/>
    </row>
    <row r="41" spans="1:8" ht="21.75" customHeight="1">
      <c r="A41" s="18" t="s">
        <v>79</v>
      </c>
      <c r="B41" s="8" t="s">
        <v>18</v>
      </c>
      <c r="C41" s="34">
        <v>20712.7</v>
      </c>
      <c r="D41" s="34">
        <v>20712.7</v>
      </c>
      <c r="E41" s="33">
        <f t="shared" si="0"/>
        <v>100</v>
      </c>
      <c r="H41"/>
    </row>
    <row r="42" spans="1:8" ht="30.75" customHeight="1">
      <c r="A42" s="18" t="s">
        <v>80</v>
      </c>
      <c r="B42" s="8" t="s">
        <v>75</v>
      </c>
      <c r="C42" s="34">
        <v>78915.1</v>
      </c>
      <c r="D42" s="34">
        <v>78915.1</v>
      </c>
      <c r="E42" s="33">
        <f t="shared" si="0"/>
        <v>100</v>
      </c>
      <c r="H42"/>
    </row>
    <row r="43" spans="1:8" ht="20.25" customHeight="1">
      <c r="A43" s="18" t="s">
        <v>81</v>
      </c>
      <c r="B43" s="8" t="s">
        <v>71</v>
      </c>
      <c r="C43" s="34">
        <v>354099.7</v>
      </c>
      <c r="D43" s="34">
        <v>347722.8</v>
      </c>
      <c r="E43" s="33">
        <f t="shared" si="0"/>
        <v>98.19912301535413</v>
      </c>
      <c r="H43"/>
    </row>
    <row r="44" spans="1:8" ht="20.25" customHeight="1">
      <c r="A44" s="18" t="s">
        <v>82</v>
      </c>
      <c r="B44" s="8" t="s">
        <v>72</v>
      </c>
      <c r="C44" s="34">
        <v>2974230.4</v>
      </c>
      <c r="D44" s="34">
        <v>2968638.3</v>
      </c>
      <c r="E44" s="33">
        <f t="shared" si="0"/>
        <v>99.81198161379831</v>
      </c>
      <c r="H44"/>
    </row>
    <row r="45" spans="1:8" ht="48" customHeight="1">
      <c r="A45" s="18" t="s">
        <v>82</v>
      </c>
      <c r="B45" s="8" t="s">
        <v>74</v>
      </c>
      <c r="C45" s="34">
        <v>271891.1</v>
      </c>
      <c r="D45" s="34">
        <v>271981.1</v>
      </c>
      <c r="E45" s="33">
        <f t="shared" si="0"/>
        <v>100.03310148805899</v>
      </c>
      <c r="H45"/>
    </row>
    <row r="46" spans="1:8" ht="21.75" customHeight="1">
      <c r="A46" s="18" t="s">
        <v>83</v>
      </c>
      <c r="B46" s="8" t="s">
        <v>73</v>
      </c>
      <c r="C46" s="34">
        <v>176280.1</v>
      </c>
      <c r="D46" s="34">
        <v>176280.1</v>
      </c>
      <c r="E46" s="33">
        <f t="shared" si="0"/>
        <v>100</v>
      </c>
      <c r="H46"/>
    </row>
    <row r="47" spans="1:8" ht="33" customHeight="1">
      <c r="A47" s="18" t="s">
        <v>84</v>
      </c>
      <c r="B47" s="8" t="s">
        <v>65</v>
      </c>
      <c r="C47" s="34">
        <v>8761.7</v>
      </c>
      <c r="D47" s="34">
        <v>8761.7</v>
      </c>
      <c r="E47" s="33">
        <f t="shared" si="0"/>
        <v>100</v>
      </c>
      <c r="H47"/>
    </row>
    <row r="48" spans="1:8" ht="22.5" customHeight="1">
      <c r="A48" s="18" t="s">
        <v>58</v>
      </c>
      <c r="B48" s="27" t="s">
        <v>37</v>
      </c>
      <c r="C48" s="31"/>
      <c r="D48" s="31">
        <v>69.7</v>
      </c>
      <c r="E48" s="30"/>
      <c r="H48"/>
    </row>
    <row r="49" spans="1:8" ht="22.5" customHeight="1">
      <c r="A49" s="18" t="s">
        <v>57</v>
      </c>
      <c r="B49" s="27" t="s">
        <v>59</v>
      </c>
      <c r="C49" s="31"/>
      <c r="D49" s="31">
        <v>-8172.9</v>
      </c>
      <c r="E49" s="30"/>
      <c r="H49"/>
    </row>
    <row r="50" spans="1:8" ht="22.5" customHeight="1">
      <c r="A50" s="36" t="s">
        <v>7</v>
      </c>
      <c r="B50" s="36"/>
      <c r="C50" s="31">
        <v>5547016.6</v>
      </c>
      <c r="D50" s="31">
        <f>D12+D23+D39</f>
        <v>5532912.9</v>
      </c>
      <c r="E50" s="30">
        <f t="shared" si="0"/>
        <v>99.74574260333024</v>
      </c>
      <c r="H50"/>
    </row>
  </sheetData>
  <sheetProtection/>
  <mergeCells count="15">
    <mergeCell ref="H8:H9"/>
    <mergeCell ref="M1:O1"/>
    <mergeCell ref="C1:G1"/>
    <mergeCell ref="F8:F9"/>
    <mergeCell ref="G8:G9"/>
    <mergeCell ref="A6:G6"/>
    <mergeCell ref="D8:D9"/>
    <mergeCell ref="E8:E9"/>
    <mergeCell ref="C2:G2"/>
    <mergeCell ref="A50:B50"/>
    <mergeCell ref="C3:G3"/>
    <mergeCell ref="A5:C5"/>
    <mergeCell ref="A8:A9"/>
    <mergeCell ref="B8:B9"/>
    <mergeCell ref="C8:C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1" sqref="J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Ворожбитова Ольга Борисовна</cp:lastModifiedBy>
  <cp:lastPrinted>2018-04-10T08:55:03Z</cp:lastPrinted>
  <dcterms:created xsi:type="dcterms:W3CDTF">1996-10-08T23:32:33Z</dcterms:created>
  <dcterms:modified xsi:type="dcterms:W3CDTF">2018-04-10T08:55:07Z</dcterms:modified>
  <cp:category/>
  <cp:version/>
  <cp:contentType/>
  <cp:contentStatus/>
</cp:coreProperties>
</file>