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10" windowHeight="9165" activeTab="0"/>
  </bookViews>
  <sheets>
    <sheet name="МО Город Гатчина" sheetId="1" r:id="rId1"/>
  </sheets>
  <definedNames>
    <definedName name="_xlnm.Print_Titles" localSheetId="0">'МО Город Гатчина'!$6:$6</definedName>
  </definedNames>
  <calcPr fullCalcOnLoad="1"/>
</workbook>
</file>

<file path=xl/sharedStrings.xml><?xml version="1.0" encoding="utf-8"?>
<sst xmlns="http://schemas.openxmlformats.org/spreadsheetml/2006/main" count="57" uniqueCount="50">
  <si>
    <t>Програмные расходы, в т. ч.  по муниципальным программам:</t>
  </si>
  <si>
    <t>Средства областного бюджета</t>
  </si>
  <si>
    <t>Средства федерального бюджета</t>
  </si>
  <si>
    <t>Внебюджетные источники</t>
  </si>
  <si>
    <t>Итого</t>
  </si>
  <si>
    <t>% исполнения</t>
  </si>
  <si>
    <t>ИТОГО</t>
  </si>
  <si>
    <t>в том числе</t>
  </si>
  <si>
    <t>Средства МО "Город Гатчина"</t>
  </si>
  <si>
    <t>Дополнительные меры социальной поддержки отдельных категорий граждан</t>
  </si>
  <si>
    <t>Содержание и развитие инфраструктуры спорта и молодежной политики на территории МО «Город Гатчина».</t>
  </si>
  <si>
    <t>Молодежная политика в МО «Город Гатчина»</t>
  </si>
  <si>
    <t>Сохранение и развитие культуры, искусства и народного творчества в МО «Город Гатчина»</t>
  </si>
  <si>
    <t>Поддержка граждан, нуждающихся в жилых помещениях, на территории МО «Город Гатчина», в том числе молодежи</t>
  </si>
  <si>
    <t>Переселение граждан из аварийного жилищного фонда МО «Город Гатчина</t>
  </si>
  <si>
    <t>Обеспечение мероприятий по ремонту жилых помещений, находящихся в муниципальной собственности МО «Город Гатчина»</t>
  </si>
  <si>
    <t>Обеспечение мероприятий по ремонту общего имущества в многоквартирных домах и ремонту жилых домов, расположенных на территории МО «Город Гатчина» и не включенных в Региональную программу капитального ремонта»</t>
  </si>
  <si>
    <t xml:space="preserve">Содержание, ремонт и уборка дорог и территорий общего пользования в границах МО «Город Гатчина» </t>
  </si>
  <si>
    <t xml:space="preserve">Благоустройство территории МО «Город Гатчина» </t>
  </si>
  <si>
    <t xml:space="preserve">Обеспечение безопасности дорожного движения на территории МО «Город Гатчина» </t>
  </si>
  <si>
    <t>Комплексное строительство, реконструкция улично-дорожной сети МО «Город Гатчина»</t>
  </si>
  <si>
    <t xml:space="preserve">Капитальный ремонт и ремонт автомобильных дорог общего пользования местного значения, дворовых территорий многоквартирных домов в МО «Город Гатчина» </t>
  </si>
  <si>
    <t>Газификация жилищного фонда, расположенного на территории МО «Город Гатчина»</t>
  </si>
  <si>
    <t>Энергосбережение и повышение энергетической эффективности на территории МО «Город Гатчина»</t>
  </si>
  <si>
    <t>Развитие и поддержка малого и среднего предпринимательства в МО «Город Гатчина»</t>
  </si>
  <si>
    <t>Общество и власть в МО «Город Гатчина»</t>
  </si>
  <si>
    <t>Благоустройство дворовых территорий МО «Город Гатчина»</t>
  </si>
  <si>
    <t>Благоустройство общественных пространств МО «Город Гатчина»</t>
  </si>
  <si>
    <t>Средства ГМР</t>
  </si>
  <si>
    <r>
      <t xml:space="preserve">Устойчивое развитие систем </t>
    </r>
    <r>
      <rPr>
        <sz val="13"/>
        <color indexed="8"/>
        <rFont val="Times New Roman"/>
        <family val="1"/>
      </rPr>
      <t xml:space="preserve">теплоснабжения, </t>
    </r>
    <r>
      <rPr>
        <sz val="13"/>
        <rFont val="Times New Roman"/>
        <family val="1"/>
      </rPr>
      <t>водоснабжения и водоотведения в МО «Город Гатчина»</t>
    </r>
  </si>
  <si>
    <t>Обеспечение культурным досугом населения МО  «Город Гатчина»</t>
  </si>
  <si>
    <t>Создание условий для обеспечения реализации программы "Социальная поддержка отдельных категорий граждан в МО "Город Гатчина"</t>
  </si>
  <si>
    <t>Социальная поддержка отдельных категорий граждан  в сфере оплаты  жилищно-коммунальных услуг</t>
  </si>
  <si>
    <t xml:space="preserve">Социальная поддержка отдельных категорий граждан в МО "Город Гатчина" </t>
  </si>
  <si>
    <t xml:space="preserve">Развитие физической культуры, спорта и молодежной политики в МО «Город Гатчина» </t>
  </si>
  <si>
    <t xml:space="preserve">Развитие сферы культуры в МО "Город Гатчина" </t>
  </si>
  <si>
    <t>Создание условий для обеспечения качественным жильем граждан МО "Город Гатчина"</t>
  </si>
  <si>
    <t>Комплексное развитие, реконструкция и ремонт автомобильных дорог местного значения, благоустройство  территории МО «Город Гатчина»</t>
  </si>
  <si>
    <t xml:space="preserve">Обеспечение устойчивого функционирования и развития коммунальной, инженерной инфраструктуры и повышение энергоэффективности в МО «Город Гатчина» </t>
  </si>
  <si>
    <t>Стимулирование экономической активности в МО «Город Гатчина»</t>
  </si>
  <si>
    <t xml:space="preserve">Развитие территорий, социальной и инженерной инфраструктуры в МО «Город Гатчина»  </t>
  </si>
  <si>
    <t xml:space="preserve">Формирование комфортной  городской среды на территории МО "Город Гатчина" </t>
  </si>
  <si>
    <t>Развитие физической культуры и массового спорта в МО «Город Гатчина»</t>
  </si>
  <si>
    <t>С начала текущего года</t>
  </si>
  <si>
    <t>ПЛАН на 2020 год (тыс. руб.)</t>
  </si>
  <si>
    <t>Формирование законопослушного поведения участников дорожного движения в МО "Город Гатчина"</t>
  </si>
  <si>
    <t>Регулирование градостроительной деятельности МО «Город Гатчина»</t>
  </si>
  <si>
    <t>Инфраструктурное развитие земельных участков на территории МО «Город Гатчина».</t>
  </si>
  <si>
    <t>ФАКТ за 2020 год (тыс. руб.)</t>
  </si>
  <si>
    <t>Исполнение бюджетных ассигнований на реализацию муниципальных программ МО "Город Гатчина" за 2020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</si>
</sst>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.5"/>
      <name val="Times New Roman"/>
      <family val="1"/>
    </font>
    <font>
      <sz val="11.5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172" fontId="4" fillId="0" borderId="0" xfId="0" applyNumberFormat="1" applyFont="1" applyFill="1" applyAlignment="1">
      <alignment vertical="center"/>
    </xf>
    <xf numFmtId="172" fontId="4" fillId="0" borderId="0" xfId="0" applyNumberFormat="1" applyFont="1" applyAlignment="1">
      <alignment vertical="center"/>
    </xf>
    <xf numFmtId="172" fontId="4" fillId="0" borderId="0" xfId="0" applyNumberFormat="1" applyFont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2" fontId="8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72" fontId="5" fillId="0" borderId="0" xfId="0" applyNumberFormat="1" applyFont="1" applyAlignment="1">
      <alignment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Alignment="1">
      <alignment vertical="center"/>
    </xf>
    <xf numFmtId="172" fontId="8" fillId="32" borderId="10" xfId="0" applyNumberFormat="1" applyFont="1" applyFill="1" applyBorder="1" applyAlignment="1">
      <alignment vertical="center" wrapText="1"/>
    </xf>
    <xf numFmtId="172" fontId="8" fillId="4" borderId="10" xfId="0" applyNumberFormat="1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74" fontId="8" fillId="4" borderId="10" xfId="0" applyNumberFormat="1" applyFont="1" applyFill="1" applyBorder="1" applyAlignment="1">
      <alignment horizontal="center" vertical="center" wrapText="1"/>
    </xf>
    <xf numFmtId="174" fontId="8" fillId="33" borderId="10" xfId="0" applyNumberFormat="1" applyFont="1" applyFill="1" applyBorder="1" applyAlignment="1">
      <alignment horizontal="center" vertical="center" wrapText="1"/>
    </xf>
    <xf numFmtId="174" fontId="9" fillId="0" borderId="10" xfId="0" applyNumberFormat="1" applyFont="1" applyFill="1" applyBorder="1" applyAlignment="1">
      <alignment horizontal="center" vertical="center" wrapText="1"/>
    </xf>
    <xf numFmtId="174" fontId="8" fillId="32" borderId="10" xfId="0" applyNumberFormat="1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 shrinkToFit="1"/>
    </xf>
    <xf numFmtId="0" fontId="47" fillId="0" borderId="10" xfId="0" applyFont="1" applyFill="1" applyBorder="1" applyAlignment="1">
      <alignment vertical="center" wrapText="1"/>
    </xf>
    <xf numFmtId="172" fontId="12" fillId="0" borderId="11" xfId="0" applyNumberFormat="1" applyFont="1" applyBorder="1" applyAlignment="1">
      <alignment horizontal="center" vertical="center" wrapText="1"/>
    </xf>
    <xf numFmtId="172" fontId="12" fillId="0" borderId="12" xfId="0" applyNumberFormat="1" applyFont="1" applyBorder="1" applyAlignment="1">
      <alignment horizontal="center" vertical="center" wrapText="1"/>
    </xf>
    <xf numFmtId="172" fontId="12" fillId="0" borderId="13" xfId="0" applyNumberFormat="1" applyFont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11" fillId="0" borderId="16" xfId="0" applyNumberFormat="1" applyFont="1" applyBorder="1" applyAlignment="1">
      <alignment horizontal="center" vertical="center" wrapText="1"/>
    </xf>
    <xf numFmtId="172" fontId="11" fillId="0" borderId="17" xfId="0" applyNumberFormat="1" applyFont="1" applyBorder="1" applyAlignment="1">
      <alignment horizontal="center" vertical="center" wrapText="1"/>
    </xf>
    <xf numFmtId="172" fontId="11" fillId="0" borderId="18" xfId="0" applyNumberFormat="1" applyFont="1" applyBorder="1" applyAlignment="1">
      <alignment horizontal="center" vertical="center" wrapText="1"/>
    </xf>
    <xf numFmtId="172" fontId="11" fillId="0" borderId="19" xfId="0" applyNumberFormat="1" applyFont="1" applyBorder="1" applyAlignment="1">
      <alignment horizontal="center" vertical="center" wrapText="1"/>
    </xf>
    <xf numFmtId="172" fontId="11" fillId="0" borderId="20" xfId="0" applyNumberFormat="1" applyFont="1" applyBorder="1" applyAlignment="1">
      <alignment horizontal="center" vertical="center" wrapText="1"/>
    </xf>
    <xf numFmtId="172" fontId="11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62"/>
  <sheetViews>
    <sheetView tabSelected="1" zoomScale="70" zoomScaleNormal="70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I30" sqref="I30"/>
    </sheetView>
  </sheetViews>
  <sheetFormatPr defaultColWidth="9.140625" defaultRowHeight="12.75"/>
  <cols>
    <col min="1" max="1" width="55.28125" style="11" customWidth="1"/>
    <col min="2" max="2" width="18.140625" style="13" customWidth="1"/>
    <col min="3" max="3" width="14.7109375" style="2" customWidth="1"/>
    <col min="4" max="4" width="14.140625" style="2" customWidth="1"/>
    <col min="5" max="5" width="14.28125" style="2" customWidth="1"/>
    <col min="6" max="6" width="17.140625" style="2" customWidth="1"/>
    <col min="7" max="7" width="15.28125" style="2" customWidth="1"/>
    <col min="8" max="8" width="16.28125" style="2" customWidth="1"/>
    <col min="9" max="9" width="13.57421875" style="2" customWidth="1"/>
    <col min="10" max="10" width="14.421875" style="2" customWidth="1"/>
    <col min="11" max="11" width="16.8515625" style="2" customWidth="1"/>
    <col min="12" max="12" width="17.28125" style="2" customWidth="1"/>
    <col min="13" max="13" width="15.140625" style="2" customWidth="1"/>
    <col min="14" max="14" width="15.28125" style="3" customWidth="1"/>
    <col min="15" max="16384" width="9.140625" style="1" customWidth="1"/>
  </cols>
  <sheetData>
    <row r="1" spans="1:14" ht="30" customHeight="1">
      <c r="A1" s="27"/>
      <c r="B1" s="24" t="s">
        <v>49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8" customHeight="1">
      <c r="A2" s="27"/>
      <c r="B2" s="32" t="s">
        <v>43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4" ht="18" customHeight="1">
      <c r="A3" s="27"/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</row>
    <row r="4" spans="1:14" ht="15">
      <c r="A4" s="27"/>
      <c r="B4" s="29" t="s">
        <v>44</v>
      </c>
      <c r="C4" s="29"/>
      <c r="D4" s="29"/>
      <c r="E4" s="29"/>
      <c r="F4" s="29"/>
      <c r="G4" s="5"/>
      <c r="H4" s="29" t="s">
        <v>48</v>
      </c>
      <c r="I4" s="29"/>
      <c r="J4" s="29"/>
      <c r="K4" s="29"/>
      <c r="L4" s="29"/>
      <c r="M4" s="5"/>
      <c r="N4" s="31" t="s">
        <v>5</v>
      </c>
    </row>
    <row r="5" spans="1:14" ht="15" customHeight="1">
      <c r="A5" s="28"/>
      <c r="B5" s="29" t="s">
        <v>7</v>
      </c>
      <c r="C5" s="30"/>
      <c r="D5" s="30"/>
      <c r="E5" s="30"/>
      <c r="F5" s="30"/>
      <c r="G5" s="6"/>
      <c r="H5" s="29" t="s">
        <v>7</v>
      </c>
      <c r="I5" s="30"/>
      <c r="J5" s="30"/>
      <c r="K5" s="30"/>
      <c r="L5" s="30"/>
      <c r="M5" s="6"/>
      <c r="N5" s="30"/>
    </row>
    <row r="6" spans="1:14" ht="53.25" customHeight="1">
      <c r="A6" s="9" t="s">
        <v>0</v>
      </c>
      <c r="B6" s="12" t="s">
        <v>4</v>
      </c>
      <c r="C6" s="7" t="s">
        <v>8</v>
      </c>
      <c r="D6" s="7" t="s">
        <v>1</v>
      </c>
      <c r="E6" s="7" t="s">
        <v>2</v>
      </c>
      <c r="F6" s="7" t="s">
        <v>28</v>
      </c>
      <c r="G6" s="7" t="s">
        <v>3</v>
      </c>
      <c r="H6" s="7" t="s">
        <v>4</v>
      </c>
      <c r="I6" s="7" t="s">
        <v>8</v>
      </c>
      <c r="J6" s="7" t="s">
        <v>1</v>
      </c>
      <c r="K6" s="7" t="s">
        <v>2</v>
      </c>
      <c r="L6" s="7" t="s">
        <v>28</v>
      </c>
      <c r="M6" s="7" t="s">
        <v>3</v>
      </c>
      <c r="N6" s="30"/>
    </row>
    <row r="7" spans="1:14" ht="24" customHeight="1">
      <c r="A7" s="14" t="s">
        <v>6</v>
      </c>
      <c r="B7" s="20">
        <f>C7+D7+E7+F7</f>
        <v>1697272.45</v>
      </c>
      <c r="C7" s="20">
        <f>C8+C11+C14+C17+C22+C26+C30+C36+C39</f>
        <v>790572.7300000001</v>
      </c>
      <c r="D7" s="20">
        <f>D8+D11+D14+D17+D22+D26+D30+D36+D39</f>
        <v>590789.71</v>
      </c>
      <c r="E7" s="20">
        <f>E8+E11+E14+E17+E22+E26+E30+E36+E39</f>
        <v>234403.03000000003</v>
      </c>
      <c r="F7" s="20">
        <f>F8+F11+F14+F17+F22+F26+F30+F36+F39</f>
        <v>81506.98</v>
      </c>
      <c r="G7" s="20">
        <f aca="true" t="shared" si="0" ref="G7:M7">G22+G17+G8+G39+G30+G26+G14+G36+G11</f>
        <v>0</v>
      </c>
      <c r="H7" s="20">
        <f>H8+H11+H14+H17+H22+H26+H30+H36+H39</f>
        <v>1636389.2399999998</v>
      </c>
      <c r="I7" s="20">
        <f>I8+I11+I14+I17+I22+I26+I30+I36+I39</f>
        <v>757750.0000000001</v>
      </c>
      <c r="J7" s="20">
        <f>J8+J11+J14+J17+J22+J26+J30+J36+J39</f>
        <v>564051.96</v>
      </c>
      <c r="K7" s="20">
        <f>K8+K11+K14+K17+K22+K26+K30+K36+K39</f>
        <v>234403.03000000003</v>
      </c>
      <c r="L7" s="20">
        <f t="shared" si="0"/>
        <v>80184.25</v>
      </c>
      <c r="M7" s="20">
        <f t="shared" si="0"/>
        <v>0</v>
      </c>
      <c r="N7" s="20">
        <f aca="true" t="shared" si="1" ref="N7:N43">H7/B7*100</f>
        <v>96.41287938185764</v>
      </c>
    </row>
    <row r="8" spans="1:14" ht="42.75" customHeight="1">
      <c r="A8" s="15" t="s">
        <v>35</v>
      </c>
      <c r="B8" s="17">
        <f>B9+B10</f>
        <v>245422.2</v>
      </c>
      <c r="C8" s="17">
        <f aca="true" t="shared" si="2" ref="C8:M8">C9+C10</f>
        <v>149000.88</v>
      </c>
      <c r="D8" s="17">
        <f t="shared" si="2"/>
        <v>96161.32</v>
      </c>
      <c r="E8" s="17">
        <f t="shared" si="2"/>
        <v>0</v>
      </c>
      <c r="F8" s="17">
        <f t="shared" si="2"/>
        <v>260</v>
      </c>
      <c r="G8" s="17">
        <f t="shared" si="2"/>
        <v>0</v>
      </c>
      <c r="H8" s="17">
        <f t="shared" si="2"/>
        <v>245422.2</v>
      </c>
      <c r="I8" s="17">
        <f t="shared" si="2"/>
        <v>149000.88</v>
      </c>
      <c r="J8" s="17">
        <f t="shared" si="2"/>
        <v>96161.32</v>
      </c>
      <c r="K8" s="17">
        <f t="shared" si="2"/>
        <v>0</v>
      </c>
      <c r="L8" s="17">
        <f t="shared" si="2"/>
        <v>260</v>
      </c>
      <c r="M8" s="17">
        <f t="shared" si="2"/>
        <v>0</v>
      </c>
      <c r="N8" s="17">
        <f t="shared" si="1"/>
        <v>100</v>
      </c>
    </row>
    <row r="9" spans="1:14" ht="42.75" customHeight="1">
      <c r="A9" s="10" t="s">
        <v>12</v>
      </c>
      <c r="B9" s="19">
        <f>C9+D9+E9+F9</f>
        <v>10899.6</v>
      </c>
      <c r="C9" s="19">
        <v>10639.6</v>
      </c>
      <c r="D9" s="19">
        <v>0</v>
      </c>
      <c r="E9" s="19">
        <v>0</v>
      </c>
      <c r="F9" s="19">
        <v>260</v>
      </c>
      <c r="G9" s="19">
        <v>0</v>
      </c>
      <c r="H9" s="19">
        <f>I9+J9+K9+L9</f>
        <v>10899.6</v>
      </c>
      <c r="I9" s="19">
        <v>10639.6</v>
      </c>
      <c r="J9" s="19">
        <v>0</v>
      </c>
      <c r="K9" s="19">
        <v>0</v>
      </c>
      <c r="L9" s="19">
        <v>260</v>
      </c>
      <c r="M9" s="19">
        <v>0</v>
      </c>
      <c r="N9" s="19">
        <f t="shared" si="1"/>
        <v>100</v>
      </c>
    </row>
    <row r="10" spans="1:14" ht="42.75" customHeight="1">
      <c r="A10" s="10" t="s">
        <v>30</v>
      </c>
      <c r="B10" s="19">
        <f>C10+D10+E10+F10</f>
        <v>234522.6</v>
      </c>
      <c r="C10" s="19">
        <v>138361.28</v>
      </c>
      <c r="D10" s="19">
        <v>96161.32</v>
      </c>
      <c r="E10" s="19">
        <v>0</v>
      </c>
      <c r="F10" s="19">
        <v>0</v>
      </c>
      <c r="G10" s="19">
        <v>0</v>
      </c>
      <c r="H10" s="19">
        <f>I10+J10+K10+L10</f>
        <v>234522.6</v>
      </c>
      <c r="I10" s="19">
        <v>138361.28</v>
      </c>
      <c r="J10" s="19">
        <v>96161.32</v>
      </c>
      <c r="K10" s="19">
        <v>0</v>
      </c>
      <c r="L10" s="19">
        <v>0</v>
      </c>
      <c r="M10" s="19">
        <v>0</v>
      </c>
      <c r="N10" s="19">
        <f t="shared" si="1"/>
        <v>100</v>
      </c>
    </row>
    <row r="11" spans="1:14" ht="42.75" customHeight="1">
      <c r="A11" s="15" t="s">
        <v>41</v>
      </c>
      <c r="B11" s="17">
        <f>SUM(B12:B13)</f>
        <v>176257.10000000003</v>
      </c>
      <c r="C11" s="17">
        <f aca="true" t="shared" si="3" ref="C11:M11">SUM(C12:C13)</f>
        <v>13059.099999999999</v>
      </c>
      <c r="D11" s="18">
        <f t="shared" si="3"/>
        <v>55151.9</v>
      </c>
      <c r="E11" s="17">
        <f t="shared" si="3"/>
        <v>108046.1</v>
      </c>
      <c r="F11" s="17">
        <f t="shared" si="3"/>
        <v>0</v>
      </c>
      <c r="G11" s="17">
        <f t="shared" si="3"/>
        <v>0</v>
      </c>
      <c r="H11" s="17">
        <f t="shared" si="3"/>
        <v>174235.90000000002</v>
      </c>
      <c r="I11" s="17">
        <f t="shared" si="3"/>
        <v>11137</v>
      </c>
      <c r="J11" s="18">
        <f t="shared" si="3"/>
        <v>55052.8</v>
      </c>
      <c r="K11" s="17">
        <f t="shared" si="3"/>
        <v>108046.1</v>
      </c>
      <c r="L11" s="17">
        <f t="shared" si="3"/>
        <v>0</v>
      </c>
      <c r="M11" s="17">
        <f t="shared" si="3"/>
        <v>0</v>
      </c>
      <c r="N11" s="17">
        <f t="shared" si="1"/>
        <v>98.8532660528285</v>
      </c>
    </row>
    <row r="12" spans="1:14" ht="42.75" customHeight="1">
      <c r="A12" s="8" t="s">
        <v>26</v>
      </c>
      <c r="B12" s="19">
        <f>C12+D12+E12+F12</f>
        <v>21614.2</v>
      </c>
      <c r="C12" s="19">
        <v>3101.2</v>
      </c>
      <c r="D12" s="19">
        <v>18513</v>
      </c>
      <c r="E12" s="19">
        <v>0</v>
      </c>
      <c r="F12" s="19">
        <v>0</v>
      </c>
      <c r="G12" s="19">
        <v>0</v>
      </c>
      <c r="H12" s="19">
        <f>I12+J12+K12+L12</f>
        <v>21483.7</v>
      </c>
      <c r="I12" s="19">
        <v>3069.8</v>
      </c>
      <c r="J12" s="19">
        <v>18413.9</v>
      </c>
      <c r="K12" s="19">
        <v>0</v>
      </c>
      <c r="L12" s="19">
        <v>0</v>
      </c>
      <c r="M12" s="19">
        <v>0</v>
      </c>
      <c r="N12" s="19">
        <f t="shared" si="1"/>
        <v>99.3962302560354</v>
      </c>
    </row>
    <row r="13" spans="1:14" ht="42.75" customHeight="1">
      <c r="A13" s="8" t="s">
        <v>27</v>
      </c>
      <c r="B13" s="19">
        <f>C13+D13+E13+F13</f>
        <v>154642.90000000002</v>
      </c>
      <c r="C13" s="19">
        <v>9957.9</v>
      </c>
      <c r="D13" s="19">
        <v>36638.9</v>
      </c>
      <c r="E13" s="19">
        <v>108046.1</v>
      </c>
      <c r="F13" s="19">
        <v>0</v>
      </c>
      <c r="G13" s="19">
        <v>0</v>
      </c>
      <c r="H13" s="19">
        <f>I13+J13+K13+L13</f>
        <v>152752.2</v>
      </c>
      <c r="I13" s="19">
        <v>8067.2</v>
      </c>
      <c r="J13" s="19">
        <v>36638.9</v>
      </c>
      <c r="K13" s="19">
        <v>108046.1</v>
      </c>
      <c r="L13" s="19">
        <v>0</v>
      </c>
      <c r="M13" s="19">
        <v>0</v>
      </c>
      <c r="N13" s="19">
        <f t="shared" si="1"/>
        <v>98.77737678225124</v>
      </c>
    </row>
    <row r="14" spans="1:14" ht="42.75" customHeight="1">
      <c r="A14" s="15" t="s">
        <v>39</v>
      </c>
      <c r="B14" s="17">
        <f aca="true" t="shared" si="4" ref="B14:M14">SUM(B15:B16)</f>
        <v>6782.2</v>
      </c>
      <c r="C14" s="17">
        <f t="shared" si="4"/>
        <v>6782.2</v>
      </c>
      <c r="D14" s="17">
        <f t="shared" si="4"/>
        <v>0</v>
      </c>
      <c r="E14" s="17">
        <f t="shared" si="4"/>
        <v>0</v>
      </c>
      <c r="F14" s="17">
        <f t="shared" si="4"/>
        <v>0</v>
      </c>
      <c r="G14" s="17">
        <f t="shared" si="4"/>
        <v>0</v>
      </c>
      <c r="H14" s="17">
        <f t="shared" si="4"/>
        <v>6465</v>
      </c>
      <c r="I14" s="17">
        <f t="shared" si="4"/>
        <v>6465</v>
      </c>
      <c r="J14" s="17">
        <f t="shared" si="4"/>
        <v>0</v>
      </c>
      <c r="K14" s="17">
        <f t="shared" si="4"/>
        <v>0</v>
      </c>
      <c r="L14" s="17">
        <f t="shared" si="4"/>
        <v>0</v>
      </c>
      <c r="M14" s="17">
        <f t="shared" si="4"/>
        <v>0</v>
      </c>
      <c r="N14" s="17">
        <f t="shared" si="1"/>
        <v>95.3230515172068</v>
      </c>
    </row>
    <row r="15" spans="1:14" ht="42.75" customHeight="1">
      <c r="A15" s="10" t="s">
        <v>24</v>
      </c>
      <c r="B15" s="19">
        <f>C15+D15+E15+F15</f>
        <v>1980</v>
      </c>
      <c r="C15" s="19">
        <v>1980</v>
      </c>
      <c r="D15" s="19">
        <v>0</v>
      </c>
      <c r="E15" s="19">
        <v>0</v>
      </c>
      <c r="F15" s="19">
        <v>0</v>
      </c>
      <c r="G15" s="19">
        <v>0</v>
      </c>
      <c r="H15" s="19">
        <f>SUM(I15,L15)</f>
        <v>1980</v>
      </c>
      <c r="I15" s="19">
        <v>1980</v>
      </c>
      <c r="J15" s="19">
        <v>0</v>
      </c>
      <c r="K15" s="19">
        <v>0</v>
      </c>
      <c r="L15" s="19">
        <v>0</v>
      </c>
      <c r="M15" s="19">
        <v>0</v>
      </c>
      <c r="N15" s="19">
        <f t="shared" si="1"/>
        <v>100</v>
      </c>
    </row>
    <row r="16" spans="1:14" ht="42.75" customHeight="1">
      <c r="A16" s="10" t="s">
        <v>25</v>
      </c>
      <c r="B16" s="19">
        <f>C16+D16+E16+F16</f>
        <v>4802.2</v>
      </c>
      <c r="C16" s="19">
        <v>4802.2</v>
      </c>
      <c r="D16" s="19">
        <v>0</v>
      </c>
      <c r="E16" s="19">
        <v>0</v>
      </c>
      <c r="F16" s="19">
        <v>0</v>
      </c>
      <c r="G16" s="19">
        <v>0</v>
      </c>
      <c r="H16" s="19">
        <f>SUM(I16,L16)</f>
        <v>4485</v>
      </c>
      <c r="I16" s="19">
        <v>4485</v>
      </c>
      <c r="J16" s="19">
        <v>0</v>
      </c>
      <c r="K16" s="19">
        <v>0</v>
      </c>
      <c r="L16" s="19">
        <v>0</v>
      </c>
      <c r="M16" s="19">
        <v>0</v>
      </c>
      <c r="N16" s="19">
        <f t="shared" si="1"/>
        <v>93.39469409853818</v>
      </c>
    </row>
    <row r="17" spans="1:14" ht="42.75" customHeight="1">
      <c r="A17" s="15" t="s">
        <v>34</v>
      </c>
      <c r="B17" s="17">
        <f>B18+B19+B20+B21</f>
        <v>128716.62</v>
      </c>
      <c r="C17" s="17">
        <f>C18+C19+C20+C21</f>
        <v>83538.06999999999</v>
      </c>
      <c r="D17" s="18">
        <f>D18+D19+D20+D21</f>
        <v>26335.7</v>
      </c>
      <c r="E17" s="17">
        <f>E18+E19+E20+E21</f>
        <v>0</v>
      </c>
      <c r="F17" s="17">
        <f>F18+F19+F20+F21</f>
        <v>18842.85</v>
      </c>
      <c r="G17" s="17">
        <f>G18+G19+G21</f>
        <v>0</v>
      </c>
      <c r="H17" s="17">
        <f>H18+H19+H20+H21</f>
        <v>126460.29000000001</v>
      </c>
      <c r="I17" s="17">
        <f>SUM(I18:I21)</f>
        <v>82742.09999999999</v>
      </c>
      <c r="J17" s="18">
        <f>SUM(J18:J21)</f>
        <v>25896.7</v>
      </c>
      <c r="K17" s="17">
        <f>SUM(K18:K21)</f>
        <v>0</v>
      </c>
      <c r="L17" s="17">
        <f>SUM(L18:L21)</f>
        <v>17821.49</v>
      </c>
      <c r="M17" s="17">
        <f>M18+M19+M21</f>
        <v>0</v>
      </c>
      <c r="N17" s="17">
        <f t="shared" si="1"/>
        <v>98.24705620765991</v>
      </c>
    </row>
    <row r="18" spans="1:14" ht="42.75" customHeight="1">
      <c r="A18" s="10" t="s">
        <v>42</v>
      </c>
      <c r="B18" s="19">
        <f>C18+D18+E18+F18+G18</f>
        <v>5161.47</v>
      </c>
      <c r="C18" s="19">
        <v>5161.47</v>
      </c>
      <c r="D18" s="19">
        <v>0</v>
      </c>
      <c r="E18" s="19">
        <v>0</v>
      </c>
      <c r="F18" s="19">
        <v>0</v>
      </c>
      <c r="G18" s="19">
        <v>0</v>
      </c>
      <c r="H18" s="19">
        <f>I18+J18+K18+L18</f>
        <v>4589.47</v>
      </c>
      <c r="I18" s="19">
        <v>4589.47</v>
      </c>
      <c r="J18" s="19">
        <v>0</v>
      </c>
      <c r="K18" s="19">
        <v>0</v>
      </c>
      <c r="L18" s="19">
        <v>0</v>
      </c>
      <c r="M18" s="19">
        <v>0</v>
      </c>
      <c r="N18" s="19">
        <f t="shared" si="1"/>
        <v>88.91788579610072</v>
      </c>
    </row>
    <row r="19" spans="1:14" ht="42.75" customHeight="1">
      <c r="A19" s="10" t="s">
        <v>11</v>
      </c>
      <c r="B19" s="19">
        <f>C19+D19+E19+F19</f>
        <v>5529.88</v>
      </c>
      <c r="C19" s="19">
        <v>4622.34</v>
      </c>
      <c r="D19" s="19">
        <v>335.7</v>
      </c>
      <c r="E19" s="19">
        <v>0</v>
      </c>
      <c r="F19" s="19">
        <v>571.84</v>
      </c>
      <c r="G19" s="19">
        <v>0</v>
      </c>
      <c r="H19" s="19">
        <f>I19+J19+K19+L19</f>
        <v>5529.88</v>
      </c>
      <c r="I19" s="19">
        <v>4622.34</v>
      </c>
      <c r="J19" s="19">
        <v>335.7</v>
      </c>
      <c r="K19" s="19">
        <v>0</v>
      </c>
      <c r="L19" s="19">
        <v>571.84</v>
      </c>
      <c r="M19" s="19">
        <v>0</v>
      </c>
      <c r="N19" s="19">
        <f t="shared" si="1"/>
        <v>100</v>
      </c>
    </row>
    <row r="20" spans="1:14" ht="54.75" customHeight="1">
      <c r="A20" s="10" t="s">
        <v>10</v>
      </c>
      <c r="B20" s="19">
        <f>C20+D20+E20+F20</f>
        <v>117986.87</v>
      </c>
      <c r="C20" s="19">
        <v>73715.86</v>
      </c>
      <c r="D20" s="19">
        <v>26000</v>
      </c>
      <c r="E20" s="19">
        <v>0</v>
      </c>
      <c r="F20" s="19">
        <v>18271.01</v>
      </c>
      <c r="G20" s="19">
        <v>0</v>
      </c>
      <c r="H20" s="19">
        <f>I20+J20+K20+L20</f>
        <v>116302.54000000001</v>
      </c>
      <c r="I20" s="19">
        <v>73491.89</v>
      </c>
      <c r="J20" s="19">
        <v>25561</v>
      </c>
      <c r="K20" s="19">
        <v>0</v>
      </c>
      <c r="L20" s="19">
        <v>17249.65</v>
      </c>
      <c r="M20" s="19">
        <v>0</v>
      </c>
      <c r="N20" s="19">
        <f>H20/B20*100</f>
        <v>98.57244284893736</v>
      </c>
    </row>
    <row r="21" spans="1:14" ht="58.5" customHeight="1">
      <c r="A21" s="10" t="s">
        <v>45</v>
      </c>
      <c r="B21" s="19">
        <f>C21+D21+E21+F21+G21</f>
        <v>38.4</v>
      </c>
      <c r="C21" s="19">
        <v>38.4</v>
      </c>
      <c r="D21" s="19">
        <v>0</v>
      </c>
      <c r="E21" s="19">
        <v>0</v>
      </c>
      <c r="F21" s="19">
        <v>0</v>
      </c>
      <c r="G21" s="19">
        <v>0</v>
      </c>
      <c r="H21" s="19">
        <f>I21+J21+K21+L21</f>
        <v>38.4</v>
      </c>
      <c r="I21" s="19">
        <v>38.4</v>
      </c>
      <c r="J21" s="19">
        <v>0</v>
      </c>
      <c r="K21" s="19">
        <v>0</v>
      </c>
      <c r="L21" s="19">
        <v>0</v>
      </c>
      <c r="M21" s="19">
        <v>0</v>
      </c>
      <c r="N21" s="19">
        <f t="shared" si="1"/>
        <v>100</v>
      </c>
    </row>
    <row r="22" spans="1:14" ht="43.5" customHeight="1">
      <c r="A22" s="21" t="s">
        <v>33</v>
      </c>
      <c r="B22" s="18">
        <f aca="true" t="shared" si="5" ref="B22:M22">B23+B24+B25</f>
        <v>39199.399999999994</v>
      </c>
      <c r="C22" s="18">
        <f>C23+C24+C25</f>
        <v>39199.399999999994</v>
      </c>
      <c r="D22" s="18">
        <f t="shared" si="5"/>
        <v>0</v>
      </c>
      <c r="E22" s="18">
        <f t="shared" si="5"/>
        <v>0</v>
      </c>
      <c r="F22" s="18">
        <f t="shared" si="5"/>
        <v>0</v>
      </c>
      <c r="G22" s="18">
        <f t="shared" si="5"/>
        <v>0</v>
      </c>
      <c r="H22" s="18">
        <f t="shared" si="5"/>
        <v>38653.8</v>
      </c>
      <c r="I22" s="18">
        <f>I23+I24+I25</f>
        <v>38653.8</v>
      </c>
      <c r="J22" s="18">
        <f t="shared" si="5"/>
        <v>0</v>
      </c>
      <c r="K22" s="18">
        <f t="shared" si="5"/>
        <v>0</v>
      </c>
      <c r="L22" s="18">
        <f t="shared" si="5"/>
        <v>0</v>
      </c>
      <c r="M22" s="18">
        <f t="shared" si="5"/>
        <v>0</v>
      </c>
      <c r="N22" s="18">
        <f t="shared" si="1"/>
        <v>98.60814196135658</v>
      </c>
    </row>
    <row r="23" spans="1:14" ht="49.5" customHeight="1">
      <c r="A23" s="10" t="s">
        <v>32</v>
      </c>
      <c r="B23" s="19">
        <f>C23+D23+E23+F23+G23</f>
        <v>18278.8</v>
      </c>
      <c r="C23" s="19">
        <v>18278.8</v>
      </c>
      <c r="D23" s="19">
        <v>0</v>
      </c>
      <c r="E23" s="19">
        <v>0</v>
      </c>
      <c r="F23" s="19">
        <v>0</v>
      </c>
      <c r="G23" s="19">
        <v>0</v>
      </c>
      <c r="H23" s="19">
        <f>I23+J23+K23+L23</f>
        <v>18196.54</v>
      </c>
      <c r="I23" s="19">
        <v>18196.54</v>
      </c>
      <c r="J23" s="19">
        <v>0</v>
      </c>
      <c r="K23" s="19">
        <v>0</v>
      </c>
      <c r="L23" s="19">
        <v>0</v>
      </c>
      <c r="M23" s="19">
        <v>0</v>
      </c>
      <c r="N23" s="19">
        <f t="shared" si="1"/>
        <v>99.54997045757928</v>
      </c>
    </row>
    <row r="24" spans="1:14" ht="41.25" customHeight="1">
      <c r="A24" s="10" t="s">
        <v>9</v>
      </c>
      <c r="B24" s="19">
        <f>C24+D24+E24+F24+G24</f>
        <v>5510.37</v>
      </c>
      <c r="C24" s="19">
        <v>5510.37</v>
      </c>
      <c r="D24" s="19">
        <v>0</v>
      </c>
      <c r="E24" s="19">
        <v>0</v>
      </c>
      <c r="F24" s="19">
        <v>0</v>
      </c>
      <c r="G24" s="19">
        <v>0</v>
      </c>
      <c r="H24" s="19">
        <f>I24+J24+K24+L24</f>
        <v>5499.33</v>
      </c>
      <c r="I24" s="19">
        <v>5499.33</v>
      </c>
      <c r="J24" s="19">
        <v>0</v>
      </c>
      <c r="K24" s="19">
        <v>0</v>
      </c>
      <c r="L24" s="19">
        <v>0</v>
      </c>
      <c r="M24" s="19">
        <v>0</v>
      </c>
      <c r="N24" s="19">
        <f t="shared" si="1"/>
        <v>99.7996504771912</v>
      </c>
    </row>
    <row r="25" spans="1:14" ht="49.5">
      <c r="A25" s="10" t="s">
        <v>31</v>
      </c>
      <c r="B25" s="19">
        <f>C25+D25+E25+F25</f>
        <v>15410.23</v>
      </c>
      <c r="C25" s="19">
        <v>15410.23</v>
      </c>
      <c r="D25" s="19">
        <v>0</v>
      </c>
      <c r="E25" s="19">
        <v>0</v>
      </c>
      <c r="F25" s="19">
        <v>0</v>
      </c>
      <c r="G25" s="19">
        <v>0</v>
      </c>
      <c r="H25" s="19">
        <f>I25+J25+K25+L25</f>
        <v>14957.93</v>
      </c>
      <c r="I25" s="19">
        <v>14957.93</v>
      </c>
      <c r="J25" s="19">
        <v>0</v>
      </c>
      <c r="K25" s="19">
        <v>0</v>
      </c>
      <c r="L25" s="19">
        <v>0</v>
      </c>
      <c r="M25" s="19">
        <v>0</v>
      </c>
      <c r="N25" s="19">
        <f t="shared" si="1"/>
        <v>97.06493673358541</v>
      </c>
    </row>
    <row r="26" spans="1:14" ht="80.25" customHeight="1">
      <c r="A26" s="15" t="s">
        <v>38</v>
      </c>
      <c r="B26" s="17">
        <f aca="true" t="shared" si="6" ref="B26:M26">B27+B28+B29</f>
        <v>306234.75</v>
      </c>
      <c r="C26" s="17">
        <f t="shared" si="6"/>
        <v>74731.54000000001</v>
      </c>
      <c r="D26" s="17">
        <f t="shared" si="6"/>
        <v>231503.21000000002</v>
      </c>
      <c r="E26" s="17">
        <f t="shared" si="6"/>
        <v>0</v>
      </c>
      <c r="F26" s="17">
        <f t="shared" si="6"/>
        <v>0</v>
      </c>
      <c r="G26" s="17">
        <f t="shared" si="6"/>
        <v>0</v>
      </c>
      <c r="H26" s="17">
        <f t="shared" si="6"/>
        <v>274625.20999999996</v>
      </c>
      <c r="I26" s="17">
        <f t="shared" si="6"/>
        <v>68184.34</v>
      </c>
      <c r="J26" s="17">
        <f t="shared" si="6"/>
        <v>206440.87</v>
      </c>
      <c r="K26" s="17">
        <f t="shared" si="6"/>
        <v>0</v>
      </c>
      <c r="L26" s="17">
        <f t="shared" si="6"/>
        <v>0</v>
      </c>
      <c r="M26" s="17">
        <f t="shared" si="6"/>
        <v>0</v>
      </c>
      <c r="N26" s="17">
        <f t="shared" si="1"/>
        <v>89.67800355772818</v>
      </c>
    </row>
    <row r="27" spans="1:14" ht="54" customHeight="1">
      <c r="A27" s="10" t="s">
        <v>29</v>
      </c>
      <c r="B27" s="19">
        <f>C27+D27+E27+F27+G27</f>
        <v>169215.57</v>
      </c>
      <c r="C27" s="19">
        <v>53620.36</v>
      </c>
      <c r="D27" s="19">
        <v>115595.21</v>
      </c>
      <c r="E27" s="19">
        <v>0</v>
      </c>
      <c r="F27" s="19">
        <v>0</v>
      </c>
      <c r="G27" s="19">
        <v>0</v>
      </c>
      <c r="H27" s="19">
        <f>I27+J27+K27+L27</f>
        <v>138163.25</v>
      </c>
      <c r="I27" s="19">
        <v>47630.38</v>
      </c>
      <c r="J27" s="19">
        <v>90532.87</v>
      </c>
      <c r="K27" s="19">
        <v>0</v>
      </c>
      <c r="L27" s="19">
        <v>0</v>
      </c>
      <c r="M27" s="19">
        <v>0</v>
      </c>
      <c r="N27" s="19">
        <f t="shared" si="1"/>
        <v>81.64925367092401</v>
      </c>
    </row>
    <row r="28" spans="1:14" ht="39.75" customHeight="1">
      <c r="A28" s="10" t="s">
        <v>22</v>
      </c>
      <c r="B28" s="19">
        <f>C28+D28+E28+F28</f>
        <v>17769.18</v>
      </c>
      <c r="C28" s="19">
        <v>6801.18</v>
      </c>
      <c r="D28" s="19">
        <v>10968</v>
      </c>
      <c r="E28" s="19">
        <v>0</v>
      </c>
      <c r="F28" s="19">
        <v>0</v>
      </c>
      <c r="G28" s="19">
        <v>0</v>
      </c>
      <c r="H28" s="19">
        <f>I28+J28+K28+L28</f>
        <v>17211.96</v>
      </c>
      <c r="I28" s="19">
        <v>6243.96</v>
      </c>
      <c r="J28" s="19">
        <v>10968</v>
      </c>
      <c r="K28" s="19">
        <v>0</v>
      </c>
      <c r="L28" s="19">
        <v>0</v>
      </c>
      <c r="M28" s="19">
        <v>0</v>
      </c>
      <c r="N28" s="19">
        <f t="shared" si="1"/>
        <v>96.86412091047532</v>
      </c>
    </row>
    <row r="29" spans="1:14" ht="54" customHeight="1">
      <c r="A29" s="10" t="s">
        <v>23</v>
      </c>
      <c r="B29" s="19">
        <f>C29+D29+E29+F29+G29</f>
        <v>119250</v>
      </c>
      <c r="C29" s="19">
        <v>14310</v>
      </c>
      <c r="D29" s="19">
        <v>104940</v>
      </c>
      <c r="E29" s="19">
        <v>0</v>
      </c>
      <c r="F29" s="19">
        <v>0</v>
      </c>
      <c r="G29" s="19">
        <v>0</v>
      </c>
      <c r="H29" s="19">
        <f>I29+J29+K29+L29</f>
        <v>119250</v>
      </c>
      <c r="I29" s="19">
        <v>14310</v>
      </c>
      <c r="J29" s="19">
        <v>104940</v>
      </c>
      <c r="K29" s="19">
        <v>0</v>
      </c>
      <c r="L29" s="19">
        <v>0</v>
      </c>
      <c r="M29" s="19">
        <v>0</v>
      </c>
      <c r="N29" s="19">
        <f t="shared" si="1"/>
        <v>100</v>
      </c>
    </row>
    <row r="30" spans="1:14" ht="72" customHeight="1">
      <c r="A30" s="15" t="s">
        <v>37</v>
      </c>
      <c r="B30" s="17">
        <f aca="true" t="shared" si="7" ref="B30:M30">B31+B32+B33+B34+B35</f>
        <v>470875.1699999999</v>
      </c>
      <c r="C30" s="17">
        <f t="shared" si="7"/>
        <v>402089.17</v>
      </c>
      <c r="D30" s="17">
        <f t="shared" si="7"/>
        <v>47347.71</v>
      </c>
      <c r="E30" s="17">
        <f t="shared" si="7"/>
        <v>0</v>
      </c>
      <c r="F30" s="17">
        <f t="shared" si="7"/>
        <v>21438.29</v>
      </c>
      <c r="G30" s="17">
        <f t="shared" si="7"/>
        <v>0</v>
      </c>
      <c r="H30" s="17">
        <f t="shared" si="7"/>
        <v>448846.56000000006</v>
      </c>
      <c r="I30" s="17">
        <f t="shared" si="7"/>
        <v>381499.2400000001</v>
      </c>
      <c r="J30" s="17">
        <f t="shared" si="7"/>
        <v>46210.399999999994</v>
      </c>
      <c r="K30" s="17">
        <f t="shared" si="7"/>
        <v>0</v>
      </c>
      <c r="L30" s="17">
        <f t="shared" si="7"/>
        <v>21136.92</v>
      </c>
      <c r="M30" s="17">
        <f t="shared" si="7"/>
        <v>0</v>
      </c>
      <c r="N30" s="17">
        <f t="shared" si="1"/>
        <v>95.32177285967322</v>
      </c>
    </row>
    <row r="31" spans="1:14" ht="54" customHeight="1">
      <c r="A31" s="22" t="s">
        <v>17</v>
      </c>
      <c r="B31" s="19">
        <f>C31+D31+E31+F31+G31</f>
        <v>202631.7</v>
      </c>
      <c r="C31" s="19">
        <v>202631.7</v>
      </c>
      <c r="D31" s="19">
        <v>0</v>
      </c>
      <c r="E31" s="19">
        <v>0</v>
      </c>
      <c r="F31" s="19">
        <v>0</v>
      </c>
      <c r="G31" s="19">
        <v>0</v>
      </c>
      <c r="H31" s="19">
        <f>I31+J31+K31+L31</f>
        <v>201064.1</v>
      </c>
      <c r="I31" s="19">
        <v>201064.1</v>
      </c>
      <c r="J31" s="16">
        <v>0</v>
      </c>
      <c r="K31" s="16">
        <v>0</v>
      </c>
      <c r="L31" s="16">
        <v>0</v>
      </c>
      <c r="M31" s="16">
        <v>0</v>
      </c>
      <c r="N31" s="19">
        <f t="shared" si="1"/>
        <v>99.226379682942</v>
      </c>
    </row>
    <row r="32" spans="1:14" ht="54" customHeight="1">
      <c r="A32" s="23" t="s">
        <v>18</v>
      </c>
      <c r="B32" s="19">
        <f>C32+D32+E32+F32+G32</f>
        <v>137914.61</v>
      </c>
      <c r="C32" s="19">
        <v>122869</v>
      </c>
      <c r="D32" s="19">
        <v>10040.11</v>
      </c>
      <c r="E32" s="19">
        <v>0</v>
      </c>
      <c r="F32" s="19">
        <v>5005.5</v>
      </c>
      <c r="G32" s="19">
        <v>0</v>
      </c>
      <c r="H32" s="19">
        <f>I32+J32+K32+L32</f>
        <v>125135.91</v>
      </c>
      <c r="I32" s="19">
        <v>110336.81</v>
      </c>
      <c r="J32" s="19">
        <v>9793.6</v>
      </c>
      <c r="K32" s="19">
        <v>0</v>
      </c>
      <c r="L32" s="19">
        <v>5005.5</v>
      </c>
      <c r="M32" s="19">
        <v>0</v>
      </c>
      <c r="N32" s="19">
        <f t="shared" si="1"/>
        <v>90.73433916827233</v>
      </c>
    </row>
    <row r="33" spans="1:14" ht="41.25" customHeight="1">
      <c r="A33" s="10" t="s">
        <v>19</v>
      </c>
      <c r="B33" s="19">
        <f>C33+D33+E33+F33+G33</f>
        <v>7603</v>
      </c>
      <c r="C33" s="19">
        <v>7603</v>
      </c>
      <c r="D33" s="19">
        <v>0</v>
      </c>
      <c r="E33" s="19">
        <v>0</v>
      </c>
      <c r="F33" s="19">
        <v>0</v>
      </c>
      <c r="G33" s="19">
        <v>0</v>
      </c>
      <c r="H33" s="19">
        <f>I33+J33+K33+L33</f>
        <v>7483.4</v>
      </c>
      <c r="I33" s="19">
        <v>7483.4</v>
      </c>
      <c r="J33" s="19">
        <v>0</v>
      </c>
      <c r="K33" s="19">
        <v>0</v>
      </c>
      <c r="L33" s="19">
        <v>0</v>
      </c>
      <c r="M33" s="19">
        <v>0</v>
      </c>
      <c r="N33" s="19">
        <f t="shared" si="1"/>
        <v>98.42693673549914</v>
      </c>
    </row>
    <row r="34" spans="1:14" ht="48" customHeight="1">
      <c r="A34" s="23" t="s">
        <v>20</v>
      </c>
      <c r="B34" s="19">
        <f>C34+D34+E34+F34+G34</f>
        <v>48748.899999999994</v>
      </c>
      <c r="C34" s="19">
        <v>13892.8</v>
      </c>
      <c r="D34" s="19">
        <v>24856.1</v>
      </c>
      <c r="E34" s="19">
        <v>0</v>
      </c>
      <c r="F34" s="19">
        <v>10000</v>
      </c>
      <c r="G34" s="19">
        <v>0</v>
      </c>
      <c r="H34" s="19">
        <f>I34+J34+K34+L34</f>
        <v>48265</v>
      </c>
      <c r="I34" s="19">
        <v>13408.9</v>
      </c>
      <c r="J34" s="19">
        <v>24856.1</v>
      </c>
      <c r="K34" s="19">
        <v>0</v>
      </c>
      <c r="L34" s="19">
        <v>10000</v>
      </c>
      <c r="M34" s="19">
        <v>0</v>
      </c>
      <c r="N34" s="19">
        <f t="shared" si="1"/>
        <v>99.0073622174039</v>
      </c>
    </row>
    <row r="35" spans="1:14" ht="73.5" customHeight="1">
      <c r="A35" s="23" t="s">
        <v>21</v>
      </c>
      <c r="B35" s="19">
        <f>C35+D35+E35+F35+G35</f>
        <v>73976.95999999999</v>
      </c>
      <c r="C35" s="19">
        <v>55092.67</v>
      </c>
      <c r="D35" s="19">
        <v>12451.5</v>
      </c>
      <c r="E35" s="19">
        <v>0</v>
      </c>
      <c r="F35" s="19">
        <v>6432.79</v>
      </c>
      <c r="G35" s="19">
        <v>0</v>
      </c>
      <c r="H35" s="19">
        <f>I35+J35+K35+L35</f>
        <v>66898.15</v>
      </c>
      <c r="I35" s="19">
        <v>49206.03</v>
      </c>
      <c r="J35" s="19">
        <v>11560.7</v>
      </c>
      <c r="K35" s="19">
        <v>0</v>
      </c>
      <c r="L35" s="19">
        <v>6131.42</v>
      </c>
      <c r="M35" s="19">
        <v>0</v>
      </c>
      <c r="N35" s="19">
        <f t="shared" si="1"/>
        <v>90.43106123852615</v>
      </c>
    </row>
    <row r="36" spans="1:14" ht="73.5" customHeight="1">
      <c r="A36" s="15" t="s">
        <v>40</v>
      </c>
      <c r="B36" s="17">
        <f>C36+D36+E36+F36</f>
        <v>52905.619999999995</v>
      </c>
      <c r="C36" s="17">
        <f aca="true" t="shared" si="8" ref="C36:M36">SUM(C37:C38)</f>
        <v>10625.490000000002</v>
      </c>
      <c r="D36" s="18">
        <f t="shared" si="8"/>
        <v>42280.13</v>
      </c>
      <c r="E36" s="17">
        <f t="shared" si="8"/>
        <v>0</v>
      </c>
      <c r="F36" s="17">
        <f t="shared" si="8"/>
        <v>0</v>
      </c>
      <c r="G36" s="17">
        <f t="shared" si="8"/>
        <v>0</v>
      </c>
      <c r="H36" s="17">
        <f t="shared" si="8"/>
        <v>52880.67</v>
      </c>
      <c r="I36" s="17">
        <f>I37+I38</f>
        <v>10600.54</v>
      </c>
      <c r="J36" s="18">
        <f>SUM(J37:J38)</f>
        <v>42280.13</v>
      </c>
      <c r="K36" s="17">
        <f t="shared" si="8"/>
        <v>0</v>
      </c>
      <c r="L36" s="17">
        <f t="shared" si="8"/>
        <v>0</v>
      </c>
      <c r="M36" s="17">
        <f t="shared" si="8"/>
        <v>0</v>
      </c>
      <c r="N36" s="17">
        <f t="shared" si="1"/>
        <v>99.95284054888687</v>
      </c>
    </row>
    <row r="37" spans="1:14" ht="51.75" customHeight="1">
      <c r="A37" s="10" t="s">
        <v>47</v>
      </c>
      <c r="B37" s="19">
        <f>C37+D37+E37+F37+G37</f>
        <v>47056.479999999996</v>
      </c>
      <c r="C37" s="19">
        <v>4776.35</v>
      </c>
      <c r="D37" s="19">
        <v>42280.13</v>
      </c>
      <c r="E37" s="19">
        <v>0</v>
      </c>
      <c r="F37" s="19">
        <v>0</v>
      </c>
      <c r="G37" s="19">
        <v>0</v>
      </c>
      <c r="H37" s="19">
        <f aca="true" t="shared" si="9" ref="H37:H42">I37+J37+K37+L37+M37</f>
        <v>47031.53</v>
      </c>
      <c r="I37" s="19">
        <v>4751.4</v>
      </c>
      <c r="J37" s="19">
        <v>42280.13</v>
      </c>
      <c r="K37" s="19">
        <v>0</v>
      </c>
      <c r="L37" s="19">
        <v>0</v>
      </c>
      <c r="M37" s="19">
        <v>0</v>
      </c>
      <c r="N37" s="19">
        <f t="shared" si="1"/>
        <v>99.94697860953477</v>
      </c>
    </row>
    <row r="38" spans="1:14" ht="45.75" customHeight="1">
      <c r="A38" s="10" t="s">
        <v>46</v>
      </c>
      <c r="B38" s="19">
        <f>C38+D38+E38+F38+G38</f>
        <v>5849.14</v>
      </c>
      <c r="C38" s="19">
        <v>5849.14</v>
      </c>
      <c r="D38" s="19">
        <v>0</v>
      </c>
      <c r="E38" s="19">
        <v>0</v>
      </c>
      <c r="F38" s="19">
        <v>0</v>
      </c>
      <c r="G38" s="19">
        <v>0</v>
      </c>
      <c r="H38" s="19">
        <f t="shared" si="9"/>
        <v>5849.14</v>
      </c>
      <c r="I38" s="19">
        <v>5849.14</v>
      </c>
      <c r="J38" s="19">
        <v>0</v>
      </c>
      <c r="K38" s="19">
        <v>0</v>
      </c>
      <c r="L38" s="19">
        <v>0</v>
      </c>
      <c r="M38" s="19">
        <v>0</v>
      </c>
      <c r="N38" s="19">
        <f t="shared" si="1"/>
        <v>100</v>
      </c>
    </row>
    <row r="39" spans="1:14" ht="54" customHeight="1">
      <c r="A39" s="15" t="s">
        <v>36</v>
      </c>
      <c r="B39" s="18">
        <f aca="true" t="shared" si="10" ref="B39:G39">B40+B41+B42+B43</f>
        <v>270879.38999999996</v>
      </c>
      <c r="C39" s="17">
        <f t="shared" si="10"/>
        <v>11546.88</v>
      </c>
      <c r="D39" s="18">
        <f t="shared" si="10"/>
        <v>92009.73999999999</v>
      </c>
      <c r="E39" s="17">
        <f t="shared" si="10"/>
        <v>126356.93000000001</v>
      </c>
      <c r="F39" s="17">
        <f t="shared" si="10"/>
        <v>40965.84</v>
      </c>
      <c r="G39" s="17">
        <f t="shared" si="10"/>
        <v>0</v>
      </c>
      <c r="H39" s="17">
        <f aca="true" t="shared" si="11" ref="H39:M39">H40+H41+H42+H43</f>
        <v>268799.61</v>
      </c>
      <c r="I39" s="17">
        <f t="shared" si="11"/>
        <v>9467.1</v>
      </c>
      <c r="J39" s="18">
        <f t="shared" si="11"/>
        <v>92009.73999999999</v>
      </c>
      <c r="K39" s="17">
        <f t="shared" si="11"/>
        <v>126356.93000000001</v>
      </c>
      <c r="L39" s="17">
        <f t="shared" si="11"/>
        <v>40965.84</v>
      </c>
      <c r="M39" s="17">
        <f t="shared" si="11"/>
        <v>0</v>
      </c>
      <c r="N39" s="17">
        <f t="shared" si="1"/>
        <v>99.23221179728736</v>
      </c>
    </row>
    <row r="40" spans="1:14" ht="54" customHeight="1">
      <c r="A40" s="10" t="s">
        <v>13</v>
      </c>
      <c r="B40" s="19">
        <f>C40+D40+E40+F40</f>
        <v>14589.699999999999</v>
      </c>
      <c r="C40" s="19">
        <v>2000</v>
      </c>
      <c r="D40" s="19">
        <v>11456.4</v>
      </c>
      <c r="E40" s="19">
        <v>1133.3</v>
      </c>
      <c r="F40" s="19">
        <v>0</v>
      </c>
      <c r="G40" s="19">
        <v>0</v>
      </c>
      <c r="H40" s="19">
        <f t="shared" si="9"/>
        <v>14586.699999999999</v>
      </c>
      <c r="I40" s="19">
        <v>1997</v>
      </c>
      <c r="J40" s="19">
        <v>11456.4</v>
      </c>
      <c r="K40" s="19">
        <v>1133.3</v>
      </c>
      <c r="L40" s="19">
        <v>0</v>
      </c>
      <c r="M40" s="19">
        <v>0</v>
      </c>
      <c r="N40" s="19">
        <f t="shared" si="1"/>
        <v>99.97943754840743</v>
      </c>
    </row>
    <row r="41" spans="1:14" ht="39" customHeight="1">
      <c r="A41" s="10" t="s">
        <v>14</v>
      </c>
      <c r="B41" s="19">
        <f>C41+D41+E41+F41</f>
        <v>248808.15</v>
      </c>
      <c r="C41" s="19">
        <v>2065.34</v>
      </c>
      <c r="D41" s="19">
        <v>80553.34</v>
      </c>
      <c r="E41" s="19">
        <v>125223.63</v>
      </c>
      <c r="F41" s="19">
        <v>40965.84</v>
      </c>
      <c r="G41" s="19">
        <v>0</v>
      </c>
      <c r="H41" s="19">
        <f>I41+J41+K41+L41</f>
        <v>248808.15</v>
      </c>
      <c r="I41" s="19">
        <v>2065.34</v>
      </c>
      <c r="J41" s="19">
        <v>80553.34</v>
      </c>
      <c r="K41" s="19">
        <v>125223.63</v>
      </c>
      <c r="L41" s="19">
        <v>40965.84</v>
      </c>
      <c r="M41" s="19">
        <v>0</v>
      </c>
      <c r="N41" s="19">
        <f t="shared" si="1"/>
        <v>100</v>
      </c>
    </row>
    <row r="42" spans="1:14" ht="54.75" customHeight="1">
      <c r="A42" s="10" t="s">
        <v>15</v>
      </c>
      <c r="B42" s="19">
        <f>C42+D42+E42+F42</f>
        <v>4533.69</v>
      </c>
      <c r="C42" s="19">
        <v>4533.69</v>
      </c>
      <c r="D42" s="19">
        <v>0</v>
      </c>
      <c r="E42" s="19">
        <v>0</v>
      </c>
      <c r="F42" s="19">
        <v>0</v>
      </c>
      <c r="G42" s="19">
        <v>0</v>
      </c>
      <c r="H42" s="19">
        <f t="shared" si="9"/>
        <v>3474.26</v>
      </c>
      <c r="I42" s="19">
        <v>3474.26</v>
      </c>
      <c r="J42" s="19">
        <v>0</v>
      </c>
      <c r="K42" s="19">
        <v>0</v>
      </c>
      <c r="L42" s="19">
        <v>0</v>
      </c>
      <c r="M42" s="19">
        <v>0</v>
      </c>
      <c r="N42" s="19">
        <f t="shared" si="1"/>
        <v>76.6320590953506</v>
      </c>
    </row>
    <row r="43" spans="1:14" ht="96" customHeight="1">
      <c r="A43" s="10" t="s">
        <v>16</v>
      </c>
      <c r="B43" s="19">
        <f>C43+D43+E43+F43</f>
        <v>2947.85</v>
      </c>
      <c r="C43" s="19">
        <v>2947.85</v>
      </c>
      <c r="D43" s="19">
        <v>0</v>
      </c>
      <c r="E43" s="19">
        <v>0</v>
      </c>
      <c r="F43" s="19">
        <v>0</v>
      </c>
      <c r="G43" s="19">
        <v>0</v>
      </c>
      <c r="H43" s="19">
        <f>I43+J43+K43+L43</f>
        <v>1930.5</v>
      </c>
      <c r="I43" s="19">
        <v>1930.5</v>
      </c>
      <c r="J43" s="19">
        <v>0</v>
      </c>
      <c r="K43" s="19">
        <v>0</v>
      </c>
      <c r="L43" s="19">
        <v>0</v>
      </c>
      <c r="M43" s="19">
        <v>0</v>
      </c>
      <c r="N43" s="19">
        <f t="shared" si="1"/>
        <v>65.48840680495955</v>
      </c>
    </row>
    <row r="44" spans="1:14" ht="7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57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4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8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36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5" ht="7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4"/>
    </row>
    <row r="50" spans="1:14" ht="100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55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57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54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34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6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6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93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4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57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4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39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</sheetData>
  <sheetProtection/>
  <mergeCells count="8">
    <mergeCell ref="B1:N1"/>
    <mergeCell ref="A1:A5"/>
    <mergeCell ref="B4:F4"/>
    <mergeCell ref="H4:L4"/>
    <mergeCell ref="B5:F5"/>
    <mergeCell ref="H5:L5"/>
    <mergeCell ref="N4:N6"/>
    <mergeCell ref="B2:N3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scale="55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Гажа Елена Николаевна</cp:lastModifiedBy>
  <cp:lastPrinted>2021-02-24T06:56:34Z</cp:lastPrinted>
  <dcterms:created xsi:type="dcterms:W3CDTF">2002-03-11T10:22:12Z</dcterms:created>
  <dcterms:modified xsi:type="dcterms:W3CDTF">2021-02-24T06:56:38Z</dcterms:modified>
  <cp:category/>
  <cp:version/>
  <cp:contentType/>
  <cp:contentStatus/>
</cp:coreProperties>
</file>