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0" windowHeight="9165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<sst xmlns="http://schemas.openxmlformats.org/spreadsheetml/2006/main" count="57" uniqueCount="50">
  <si>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</si>
  <si>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</si>
  <si>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</si>
  <si>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</si>
  <si>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</si>
  <si>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</si>
  <si>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</si>
  <si>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</si>
  <si>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</si>
  <si>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</si>
  <si>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</si>
  <si>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</si>
  <si>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</si>
  <si>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</si>
  <si>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</si>
  <si>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</si>
  <si>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</si>
  <si>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</si>
  <si>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</si>
  <si>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</si>
  <si>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</si>
  <si>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</si>
  <si>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</si>
  <si>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</si>
  <si>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</si>
  <si>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</si>
  <si>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</si>
  <si>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</si>
  <si>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</si>
  <si>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</si>
  <si>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</si>
  <si>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</si>
  <si>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</si>
  <si>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</si>
  <si>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>Создание условий для обеспечения качественным жильем граждан МО "Город Гатчина"</t>
  </si>
  <si>
    <t>Стимулирование экономической активности в МО «Город Гатчина»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</si>
  <si>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</si>
  <si>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</si>
  <si>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</si>
  <si>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Формирование законопослушного поведения участников дорожного движения в МО "Город Гатчина"</t>
  </si>
  <si>
    <t>Инфраструктурное развитие земельных участков на территории МО «Город Гатчина».</t>
  </si>
  <si>
    <t xml:space="preserve">Развитие культуры в МО "Город Гатчина" </t>
  </si>
  <si>
    <t>Общество и власть в МО  «Город Гатчина»</t>
  </si>
  <si>
    <t xml:space="preserve">Обеспечение устойчивого функционирования  коммунальной, инженерной инфраструктуры и повышение энергоэффективности в МО «Город Гатчина» </t>
  </si>
  <si>
    <t>Умный город Гатчина</t>
  </si>
  <si>
    <t xml:space="preserve"> Регулирование градостроительной деятельности в МО «Город Гатчина»</t>
  </si>
  <si>
    <t>ПЛАН на 2021 год (тыс. руб.)</t>
  </si>
  <si>
    <t>Строительство, реконструкция и ремонт автомобильных дорог местного значения, благоустройство  территории МО «Город Гатчина»</t>
  </si>
  <si>
    <t>Исполнение бюджетных ассигнований на реализацию муниципальных программ МО "Город Гатчина" за 9 месяцев 2021г.</t>
  </si>
  <si>
    <t>ФАКТ за 9 месяцев 2021 года (тыс. 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</si>
</sst>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shrinkToFit="1"/>
    </xf>
    <xf numFmtId="172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4" fillId="0" borderId="0" xfId="0" applyNumberFormat="1" applyFont="1" applyAlignment="1">
      <alignment vertical="center"/>
    </xf>
    <xf numFmtId="172" fontId="6" fillId="32" borderId="10" xfId="0" applyNumberFormat="1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174" fontId="6" fillId="4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172" fontId="9" fillId="0" borderId="17" xfId="0" applyNumberFormat="1" applyFont="1" applyBorder="1" applyAlignment="1">
      <alignment horizontal="center" vertical="center" wrapText="1"/>
    </xf>
    <xf numFmtId="172" fontId="9" fillId="0" borderId="18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1" sqref="S11"/>
    </sheetView>
  </sheetViews>
  <sheetFormatPr defaultColWidth="9.140625" defaultRowHeight="12.75"/>
  <cols>
    <col min="1" max="1" width="52.7109375" style="9" customWidth="1"/>
    <col min="2" max="2" width="18.140625" style="10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4.28125" style="1" customWidth="1"/>
    <col min="10" max="10" width="14.421875" style="1" customWidth="1"/>
    <col min="11" max="11" width="16.8515625" style="1" customWidth="1"/>
    <col min="12" max="12" width="17.28125" style="2" customWidth="1"/>
    <col min="13" max="13" width="15.140625" style="2" customWidth="1"/>
    <col min="14" max="14" width="15.28125" style="26" customWidth="1"/>
    <col min="15" max="16384" width="9.140625" style="1" customWidth="1"/>
  </cols>
  <sheetData>
    <row r="1" spans="1:14" ht="30" customHeight="1">
      <c r="A1" s="33"/>
      <c r="B1" s="30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8" customHeight="1">
      <c r="A2" s="33"/>
      <c r="B2" s="37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8" customHeight="1">
      <c r="A3" s="3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>
      <c r="A4" s="33"/>
      <c r="B4" s="27" t="s">
        <v>46</v>
      </c>
      <c r="C4" s="28"/>
      <c r="D4" s="28"/>
      <c r="E4" s="28"/>
      <c r="F4" s="28"/>
      <c r="G4" s="29"/>
      <c r="H4" s="27" t="s">
        <v>49</v>
      </c>
      <c r="I4" s="28"/>
      <c r="J4" s="28"/>
      <c r="K4" s="28"/>
      <c r="L4" s="28"/>
      <c r="M4" s="29"/>
      <c r="N4" s="35" t="s">
        <v>5</v>
      </c>
    </row>
    <row r="5" spans="1:14" ht="15" customHeight="1">
      <c r="A5" s="34"/>
      <c r="B5" s="27" t="s">
        <v>7</v>
      </c>
      <c r="C5" s="28"/>
      <c r="D5" s="28"/>
      <c r="E5" s="28"/>
      <c r="F5" s="28"/>
      <c r="G5" s="29"/>
      <c r="H5" s="27" t="s">
        <v>7</v>
      </c>
      <c r="I5" s="28"/>
      <c r="J5" s="28"/>
      <c r="K5" s="28"/>
      <c r="L5" s="28"/>
      <c r="M5" s="29"/>
      <c r="N5" s="36"/>
    </row>
    <row r="6" spans="1:14" ht="53.25" customHeight="1">
      <c r="A6" s="7" t="s">
        <v>0</v>
      </c>
      <c r="B6" s="20" t="s">
        <v>4</v>
      </c>
      <c r="C6" s="19" t="s">
        <v>8</v>
      </c>
      <c r="D6" s="19" t="s">
        <v>1</v>
      </c>
      <c r="E6" s="19" t="s">
        <v>2</v>
      </c>
      <c r="F6" s="19" t="s">
        <v>27</v>
      </c>
      <c r="G6" s="19" t="s">
        <v>3</v>
      </c>
      <c r="H6" s="21" t="s">
        <v>4</v>
      </c>
      <c r="I6" s="19" t="s">
        <v>8</v>
      </c>
      <c r="J6" s="19" t="s">
        <v>1</v>
      </c>
      <c r="K6" s="19" t="s">
        <v>2</v>
      </c>
      <c r="L6" s="19" t="s">
        <v>27</v>
      </c>
      <c r="M6" s="19" t="s">
        <v>3</v>
      </c>
      <c r="N6" s="36"/>
    </row>
    <row r="7" spans="1:14" ht="24" customHeight="1">
      <c r="A7" s="11" t="s">
        <v>6</v>
      </c>
      <c r="B7" s="17">
        <f aca="true" t="shared" si="0" ref="B7:M7">B8+B12+B15+B18+B23+B27+B33+B39</f>
        <v>1604529.7400000002</v>
      </c>
      <c r="C7" s="13">
        <f t="shared" si="0"/>
        <v>1078836.3699999999</v>
      </c>
      <c r="D7" s="13">
        <f t="shared" si="0"/>
        <v>474630.76</v>
      </c>
      <c r="E7" s="13">
        <f t="shared" si="0"/>
        <v>38918.799999999996</v>
      </c>
      <c r="F7" s="13">
        <f t="shared" si="0"/>
        <v>12143.81</v>
      </c>
      <c r="G7" s="13">
        <f t="shared" si="0"/>
        <v>0</v>
      </c>
      <c r="H7" s="17">
        <f t="shared" si="0"/>
        <v>763346.5532900001</v>
      </c>
      <c r="I7" s="13">
        <f t="shared" si="0"/>
        <v>589640.42329</v>
      </c>
      <c r="J7" s="13">
        <f t="shared" si="0"/>
        <v>166827.30000000002</v>
      </c>
      <c r="K7" s="13">
        <f t="shared" si="0"/>
        <v>5212.97</v>
      </c>
      <c r="L7" s="13">
        <f t="shared" si="0"/>
        <v>1665.8600000000001</v>
      </c>
      <c r="M7" s="13">
        <f t="shared" si="0"/>
        <v>0</v>
      </c>
      <c r="N7" s="22">
        <f aca="true" t="shared" si="1" ref="N7:N43">H7/B7*100</f>
        <v>47.57447208737932</v>
      </c>
    </row>
    <row r="8" spans="1:14" ht="42.75" customHeight="1">
      <c r="A8" s="12" t="s">
        <v>41</v>
      </c>
      <c r="B8" s="17">
        <f aca="true" t="shared" si="2" ref="B8:M8">B9+B10+B11</f>
        <v>267318.2</v>
      </c>
      <c r="C8" s="14">
        <f t="shared" si="2"/>
        <v>215947.8</v>
      </c>
      <c r="D8" s="14">
        <f t="shared" si="2"/>
        <v>51370.4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7">
        <f t="shared" si="2"/>
        <v>202973.89999999997</v>
      </c>
      <c r="I8" s="16">
        <f t="shared" si="2"/>
        <v>164180.09999999998</v>
      </c>
      <c r="J8" s="16">
        <f t="shared" si="2"/>
        <v>38793.8</v>
      </c>
      <c r="K8" s="16">
        <f t="shared" si="2"/>
        <v>0</v>
      </c>
      <c r="L8" s="14">
        <f t="shared" si="2"/>
        <v>0</v>
      </c>
      <c r="M8" s="14">
        <f t="shared" si="2"/>
        <v>0</v>
      </c>
      <c r="N8" s="23">
        <f t="shared" si="1"/>
        <v>75.92969726715202</v>
      </c>
    </row>
    <row r="9" spans="1:14" ht="42.75" customHeight="1">
      <c r="A9" s="4" t="s">
        <v>12</v>
      </c>
      <c r="B9" s="18">
        <f>C9+D9+E9+F9</f>
        <v>19801.3</v>
      </c>
      <c r="C9" s="15">
        <v>19801.3</v>
      </c>
      <c r="D9" s="15">
        <v>0</v>
      </c>
      <c r="E9" s="15">
        <v>0</v>
      </c>
      <c r="F9" s="15">
        <v>0</v>
      </c>
      <c r="G9" s="15">
        <v>0</v>
      </c>
      <c r="H9" s="18">
        <f>I9+J9+K9+L9</f>
        <v>15266.9</v>
      </c>
      <c r="I9" s="15">
        <v>15266.9</v>
      </c>
      <c r="J9" s="15">
        <v>0</v>
      </c>
      <c r="K9" s="15">
        <v>0</v>
      </c>
      <c r="L9" s="15">
        <v>0</v>
      </c>
      <c r="M9" s="15">
        <v>0</v>
      </c>
      <c r="N9" s="24">
        <f t="shared" si="1"/>
        <v>77.10049340194836</v>
      </c>
    </row>
    <row r="10" spans="1:14" ht="42.75" customHeight="1">
      <c r="A10" s="4" t="s">
        <v>29</v>
      </c>
      <c r="B10" s="18">
        <f>C10+D10+E10+F10</f>
        <v>243736.9</v>
      </c>
      <c r="C10" s="15">
        <v>192366.5</v>
      </c>
      <c r="D10" s="15">
        <v>51370.4</v>
      </c>
      <c r="E10" s="15">
        <v>0</v>
      </c>
      <c r="F10" s="15">
        <v>0</v>
      </c>
      <c r="G10" s="15">
        <v>0</v>
      </c>
      <c r="H10" s="18">
        <f>I10+J10+K10+L10</f>
        <v>185878.09999999998</v>
      </c>
      <c r="I10" s="15">
        <v>147084.3</v>
      </c>
      <c r="J10" s="15">
        <v>38793.8</v>
      </c>
      <c r="K10" s="15">
        <v>0</v>
      </c>
      <c r="L10" s="15">
        <v>0</v>
      </c>
      <c r="M10" s="15">
        <v>0</v>
      </c>
      <c r="N10" s="24">
        <f>H10/B10*100</f>
        <v>76.2617806331335</v>
      </c>
    </row>
    <row r="11" spans="1:14" ht="42.75" customHeight="1">
      <c r="A11" s="4" t="s">
        <v>42</v>
      </c>
      <c r="B11" s="18">
        <f>C11+D11+E11+F11</f>
        <v>3780</v>
      </c>
      <c r="C11" s="15">
        <v>3780</v>
      </c>
      <c r="D11" s="15">
        <v>0</v>
      </c>
      <c r="E11" s="15">
        <v>0</v>
      </c>
      <c r="F11" s="15">
        <v>0</v>
      </c>
      <c r="G11" s="15">
        <v>0</v>
      </c>
      <c r="H11" s="18">
        <f>I11+J11+K11+L11</f>
        <v>1828.9</v>
      </c>
      <c r="I11" s="15">
        <v>1828.9</v>
      </c>
      <c r="J11" s="15">
        <v>0</v>
      </c>
      <c r="K11" s="15">
        <v>0</v>
      </c>
      <c r="L11" s="15">
        <v>0</v>
      </c>
      <c r="M11" s="15">
        <v>0</v>
      </c>
      <c r="N11" s="24">
        <f t="shared" si="1"/>
        <v>48.383597883597886</v>
      </c>
    </row>
    <row r="12" spans="1:14" ht="42.75" customHeight="1">
      <c r="A12" s="12" t="s">
        <v>36</v>
      </c>
      <c r="B12" s="17">
        <f>SUM(B13:B14)</f>
        <v>210855.48</v>
      </c>
      <c r="C12" s="14">
        <f aca="true" t="shared" si="3" ref="C12:M12">SUM(C13:C14)</f>
        <v>145855.48</v>
      </c>
      <c r="D12" s="16">
        <f t="shared" si="3"/>
        <v>57170</v>
      </c>
      <c r="E12" s="14">
        <f t="shared" si="3"/>
        <v>7830</v>
      </c>
      <c r="F12" s="14">
        <f t="shared" si="3"/>
        <v>0</v>
      </c>
      <c r="G12" s="14">
        <f t="shared" si="3"/>
        <v>0</v>
      </c>
      <c r="H12" s="17">
        <f t="shared" si="3"/>
        <v>59083.53</v>
      </c>
      <c r="I12" s="16">
        <f t="shared" si="3"/>
        <v>23885.53</v>
      </c>
      <c r="J12" s="16">
        <f t="shared" si="3"/>
        <v>32809</v>
      </c>
      <c r="K12" s="16">
        <f t="shared" si="3"/>
        <v>2389</v>
      </c>
      <c r="L12" s="14">
        <f t="shared" si="3"/>
        <v>0</v>
      </c>
      <c r="M12" s="14">
        <f t="shared" si="3"/>
        <v>0</v>
      </c>
      <c r="N12" s="23">
        <f t="shared" si="1"/>
        <v>28.020865286498598</v>
      </c>
    </row>
    <row r="13" spans="1:14" ht="42.75" customHeight="1">
      <c r="A13" s="4" t="s">
        <v>25</v>
      </c>
      <c r="B13" s="18">
        <f>C13+D13+E13+F13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8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4">
        <v>0</v>
      </c>
    </row>
    <row r="14" spans="1:14" ht="42.75" customHeight="1">
      <c r="A14" s="4" t="s">
        <v>26</v>
      </c>
      <c r="B14" s="18">
        <f>C14+D14+E14+F14</f>
        <v>210855.48</v>
      </c>
      <c r="C14" s="15">
        <v>145855.48</v>
      </c>
      <c r="D14" s="15">
        <v>57170</v>
      </c>
      <c r="E14" s="15">
        <v>7830</v>
      </c>
      <c r="F14" s="15">
        <v>0</v>
      </c>
      <c r="G14" s="15">
        <v>0</v>
      </c>
      <c r="H14" s="18">
        <f>I14+J14+K14+L14</f>
        <v>59083.53</v>
      </c>
      <c r="I14" s="15">
        <v>23885.53</v>
      </c>
      <c r="J14" s="15">
        <v>32809</v>
      </c>
      <c r="K14" s="15">
        <v>2389</v>
      </c>
      <c r="L14" s="15">
        <v>0</v>
      </c>
      <c r="M14" s="15">
        <v>0</v>
      </c>
      <c r="N14" s="24">
        <f t="shared" si="1"/>
        <v>28.020865286498598</v>
      </c>
    </row>
    <row r="15" spans="1:14" ht="42.75" customHeight="1">
      <c r="A15" s="12" t="s">
        <v>35</v>
      </c>
      <c r="B15" s="17">
        <f aca="true" t="shared" si="4" ref="B15:M15">SUM(B16:B17)</f>
        <v>4999.7</v>
      </c>
      <c r="C15" s="14">
        <f t="shared" si="4"/>
        <v>4999.7</v>
      </c>
      <c r="D15" s="14">
        <f t="shared" si="4"/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7">
        <f t="shared" si="4"/>
        <v>3026.7</v>
      </c>
      <c r="I15" s="16">
        <f t="shared" si="4"/>
        <v>3026.7</v>
      </c>
      <c r="J15" s="16">
        <f t="shared" si="4"/>
        <v>0</v>
      </c>
      <c r="K15" s="16">
        <f t="shared" si="4"/>
        <v>0</v>
      </c>
      <c r="L15" s="14">
        <f t="shared" si="4"/>
        <v>0</v>
      </c>
      <c r="M15" s="14">
        <f t="shared" si="4"/>
        <v>0</v>
      </c>
      <c r="N15" s="23">
        <f t="shared" si="1"/>
        <v>60.53763225793547</v>
      </c>
    </row>
    <row r="16" spans="1:14" ht="42.75" customHeight="1">
      <c r="A16" s="4" t="s">
        <v>24</v>
      </c>
      <c r="B16" s="18">
        <f>C16+D16+E16+F16</f>
        <v>1900</v>
      </c>
      <c r="C16" s="15">
        <v>1900</v>
      </c>
      <c r="D16" s="15">
        <v>0</v>
      </c>
      <c r="E16" s="15">
        <v>0</v>
      </c>
      <c r="F16" s="15">
        <v>0</v>
      </c>
      <c r="G16" s="15">
        <v>0</v>
      </c>
      <c r="H16" s="18">
        <f>SUM(I16,J16)</f>
        <v>1673</v>
      </c>
      <c r="I16" s="15">
        <v>1673</v>
      </c>
      <c r="J16" s="15">
        <v>0</v>
      </c>
      <c r="K16" s="15">
        <v>0</v>
      </c>
      <c r="L16" s="15">
        <v>0</v>
      </c>
      <c r="M16" s="15">
        <v>0</v>
      </c>
      <c r="N16" s="24">
        <f t="shared" si="1"/>
        <v>88.05263157894737</v>
      </c>
    </row>
    <row r="17" spans="1:14" ht="42.75" customHeight="1">
      <c r="A17" s="4" t="s">
        <v>45</v>
      </c>
      <c r="B17" s="18">
        <f>C17+D17+E17+F17</f>
        <v>3099.7</v>
      </c>
      <c r="C17" s="15">
        <v>3099.7</v>
      </c>
      <c r="D17" s="15">
        <v>0</v>
      </c>
      <c r="E17" s="15">
        <v>0</v>
      </c>
      <c r="F17" s="15">
        <v>0</v>
      </c>
      <c r="G17" s="15">
        <v>0</v>
      </c>
      <c r="H17" s="18">
        <f>SUM(I17,J17)</f>
        <v>1353.7</v>
      </c>
      <c r="I17" s="15">
        <v>1353.7</v>
      </c>
      <c r="J17" s="15">
        <v>0</v>
      </c>
      <c r="K17" s="15">
        <v>0</v>
      </c>
      <c r="L17" s="15">
        <v>0</v>
      </c>
      <c r="M17" s="15">
        <v>0</v>
      </c>
      <c r="N17" s="24">
        <f t="shared" si="1"/>
        <v>43.67196825499242</v>
      </c>
    </row>
    <row r="18" spans="1:14" ht="42.75" customHeight="1">
      <c r="A18" s="12" t="s">
        <v>33</v>
      </c>
      <c r="B18" s="17">
        <f>B19+B20+B21+B22</f>
        <v>288575.31</v>
      </c>
      <c r="C18" s="14">
        <f>C19+C20+C21+C22</f>
        <v>99299.33999999998</v>
      </c>
      <c r="D18" s="16">
        <f>D19+D20+D21+D22</f>
        <v>147185.06000000003</v>
      </c>
      <c r="E18" s="14">
        <f>E19+E20+E21+E22</f>
        <v>29947.1</v>
      </c>
      <c r="F18" s="14">
        <f>F19+F20+F21+F22</f>
        <v>12143.81</v>
      </c>
      <c r="G18" s="14">
        <f>G19+G20+G22</f>
        <v>0</v>
      </c>
      <c r="H18" s="17">
        <f>H19+H20+H21+H22</f>
        <v>126609.25000000001</v>
      </c>
      <c r="I18" s="16">
        <f>SUM(I19:I22)</f>
        <v>59870.82</v>
      </c>
      <c r="J18" s="16">
        <f>SUM(J19:J22)</f>
        <v>63390.3</v>
      </c>
      <c r="K18" s="16">
        <f>SUM(K19:K22)</f>
        <v>1682.27</v>
      </c>
      <c r="L18" s="14">
        <f>SUM(L19:L22)</f>
        <v>1665.8600000000001</v>
      </c>
      <c r="M18" s="14">
        <f>M19+M20+M22</f>
        <v>0</v>
      </c>
      <c r="N18" s="23">
        <f t="shared" si="1"/>
        <v>43.87390244854974</v>
      </c>
    </row>
    <row r="19" spans="1:14" ht="42.75" customHeight="1">
      <c r="A19" s="4" t="s">
        <v>37</v>
      </c>
      <c r="B19" s="18">
        <f>C19+D19+E19+F19+G19</f>
        <v>8299.46</v>
      </c>
      <c r="C19" s="15">
        <v>8299.46</v>
      </c>
      <c r="D19" s="15">
        <v>0</v>
      </c>
      <c r="E19" s="15">
        <v>0</v>
      </c>
      <c r="F19" s="15">
        <v>0</v>
      </c>
      <c r="G19" s="15">
        <v>0</v>
      </c>
      <c r="H19" s="18">
        <f>I19+J19+K19+L19+M19</f>
        <v>3664.02</v>
      </c>
      <c r="I19" s="15">
        <v>3664.02</v>
      </c>
      <c r="J19" s="15">
        <v>0</v>
      </c>
      <c r="K19" s="15">
        <v>0</v>
      </c>
      <c r="L19" s="15">
        <v>0</v>
      </c>
      <c r="M19" s="15">
        <v>0</v>
      </c>
      <c r="N19" s="24">
        <f t="shared" si="1"/>
        <v>44.1476915365578</v>
      </c>
    </row>
    <row r="20" spans="1:14" ht="42.75" customHeight="1">
      <c r="A20" s="4" t="s">
        <v>11</v>
      </c>
      <c r="B20" s="18">
        <f>C20+D20+E20+F20+G20</f>
        <v>6793.59</v>
      </c>
      <c r="C20" s="15">
        <v>5642.47</v>
      </c>
      <c r="D20" s="15">
        <v>523.64</v>
      </c>
      <c r="E20" s="15">
        <v>0</v>
      </c>
      <c r="F20" s="15">
        <v>627.48</v>
      </c>
      <c r="G20" s="15">
        <v>0</v>
      </c>
      <c r="H20" s="18">
        <f>I20+J20+K20+L20+M20</f>
        <v>6109.22</v>
      </c>
      <c r="I20" s="15">
        <v>4995.19</v>
      </c>
      <c r="J20" s="15">
        <v>523.64</v>
      </c>
      <c r="K20" s="15">
        <v>0</v>
      </c>
      <c r="L20" s="15">
        <v>590.39</v>
      </c>
      <c r="M20" s="15">
        <v>0</v>
      </c>
      <c r="N20" s="24">
        <f t="shared" si="1"/>
        <v>89.9262392932161</v>
      </c>
    </row>
    <row r="21" spans="1:14" ht="54.75" customHeight="1">
      <c r="A21" s="4" t="s">
        <v>10</v>
      </c>
      <c r="B21" s="18">
        <f>C21+D21+E21+F21+G21</f>
        <v>273429.78</v>
      </c>
      <c r="C21" s="15">
        <v>85304.93</v>
      </c>
      <c r="D21" s="15">
        <v>146661.42</v>
      </c>
      <c r="E21" s="15">
        <v>29947.1</v>
      </c>
      <c r="F21" s="15">
        <v>11516.33</v>
      </c>
      <c r="G21" s="15">
        <v>0</v>
      </c>
      <c r="H21" s="18">
        <f>I21+J21+K21+L21+M21</f>
        <v>116836.01000000001</v>
      </c>
      <c r="I21" s="15">
        <v>51211.61</v>
      </c>
      <c r="J21" s="15">
        <v>62866.66</v>
      </c>
      <c r="K21" s="15">
        <v>1682.27</v>
      </c>
      <c r="L21" s="15">
        <v>1075.47</v>
      </c>
      <c r="M21" s="15">
        <v>0</v>
      </c>
      <c r="N21" s="24">
        <f>H21/B21*100</f>
        <v>42.72980433952732</v>
      </c>
    </row>
    <row r="22" spans="1:14" ht="58.5" customHeight="1">
      <c r="A22" s="4" t="s">
        <v>39</v>
      </c>
      <c r="B22" s="18">
        <f>C22+D22+E22+F22+G22</f>
        <v>52.48</v>
      </c>
      <c r="C22" s="15">
        <v>52.48</v>
      </c>
      <c r="D22" s="15">
        <v>0</v>
      </c>
      <c r="E22" s="15">
        <v>0</v>
      </c>
      <c r="F22" s="15">
        <v>0</v>
      </c>
      <c r="G22" s="15">
        <v>0</v>
      </c>
      <c r="H22" s="18">
        <f>I22+J22+K22+L22+M22</f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24">
        <f t="shared" si="1"/>
        <v>0</v>
      </c>
    </row>
    <row r="23" spans="1:14" ht="43.5" customHeight="1">
      <c r="A23" s="12" t="s">
        <v>32</v>
      </c>
      <c r="B23" s="17">
        <f aca="true" t="shared" si="5" ref="B23:M23">B24+B25+B26</f>
        <v>40634.25</v>
      </c>
      <c r="C23" s="14">
        <f>C24+C25+C26</f>
        <v>40634.25</v>
      </c>
      <c r="D23" s="14">
        <f t="shared" si="5"/>
        <v>0</v>
      </c>
      <c r="E23" s="14">
        <f t="shared" si="5"/>
        <v>0</v>
      </c>
      <c r="F23" s="14">
        <f t="shared" si="5"/>
        <v>0</v>
      </c>
      <c r="G23" s="14">
        <f t="shared" si="5"/>
        <v>0</v>
      </c>
      <c r="H23" s="17">
        <f t="shared" si="5"/>
        <v>26002.87329</v>
      </c>
      <c r="I23" s="16">
        <f>I24+I25+I26</f>
        <v>26002.87329</v>
      </c>
      <c r="J23" s="16">
        <f t="shared" si="5"/>
        <v>0</v>
      </c>
      <c r="K23" s="16">
        <f t="shared" si="5"/>
        <v>0</v>
      </c>
      <c r="L23" s="14">
        <f t="shared" si="5"/>
        <v>0</v>
      </c>
      <c r="M23" s="14">
        <f t="shared" si="5"/>
        <v>0</v>
      </c>
      <c r="N23" s="23">
        <f t="shared" si="1"/>
        <v>63.99250211336496</v>
      </c>
    </row>
    <row r="24" spans="1:14" ht="49.5" customHeight="1">
      <c r="A24" s="4" t="s">
        <v>31</v>
      </c>
      <c r="B24" s="18">
        <f>C24+D24+E24+F24+G24</f>
        <v>18155.74</v>
      </c>
      <c r="C24" s="15">
        <v>18155.74</v>
      </c>
      <c r="D24" s="15">
        <v>0</v>
      </c>
      <c r="E24" s="15">
        <v>0</v>
      </c>
      <c r="F24" s="15">
        <v>0</v>
      </c>
      <c r="G24" s="15">
        <v>0</v>
      </c>
      <c r="H24" s="18">
        <f>I24+J24+K24+L24</f>
        <v>11631.45994</v>
      </c>
      <c r="I24" s="15">
        <v>11631.45994</v>
      </c>
      <c r="J24" s="15">
        <v>0</v>
      </c>
      <c r="K24" s="15">
        <v>0</v>
      </c>
      <c r="L24" s="15">
        <v>0</v>
      </c>
      <c r="M24" s="15">
        <v>0</v>
      </c>
      <c r="N24" s="24">
        <f t="shared" si="1"/>
        <v>64.06491798186138</v>
      </c>
    </row>
    <row r="25" spans="1:14" ht="41.25" customHeight="1">
      <c r="A25" s="4" t="s">
        <v>9</v>
      </c>
      <c r="B25" s="18">
        <f>C25+D25+E25+F25+G25</f>
        <v>6412.86</v>
      </c>
      <c r="C25" s="15">
        <v>6412.86</v>
      </c>
      <c r="D25" s="15">
        <v>0</v>
      </c>
      <c r="E25" s="15">
        <v>0</v>
      </c>
      <c r="F25" s="15">
        <v>0</v>
      </c>
      <c r="G25" s="15">
        <v>0</v>
      </c>
      <c r="H25" s="18">
        <f>I25+J25+K25+L25</f>
        <v>3929.94415</v>
      </c>
      <c r="I25" s="15">
        <v>3929.94415</v>
      </c>
      <c r="J25" s="15">
        <v>0</v>
      </c>
      <c r="K25" s="15">
        <v>0</v>
      </c>
      <c r="L25" s="15">
        <v>0</v>
      </c>
      <c r="M25" s="15">
        <v>0</v>
      </c>
      <c r="N25" s="24">
        <f t="shared" si="1"/>
        <v>61.282238346073356</v>
      </c>
    </row>
    <row r="26" spans="1:14" ht="49.5">
      <c r="A26" s="4" t="s">
        <v>30</v>
      </c>
      <c r="B26" s="18">
        <f>C26+D26+E26+F26</f>
        <v>16065.65</v>
      </c>
      <c r="C26" s="15">
        <v>16065.65</v>
      </c>
      <c r="D26" s="15">
        <v>0</v>
      </c>
      <c r="E26" s="15">
        <v>0</v>
      </c>
      <c r="F26" s="15">
        <v>0</v>
      </c>
      <c r="G26" s="15">
        <v>0</v>
      </c>
      <c r="H26" s="18">
        <f>I26+J26+K26+L26</f>
        <v>10441.4692</v>
      </c>
      <c r="I26" s="15">
        <v>10441.4692</v>
      </c>
      <c r="J26" s="15">
        <v>0</v>
      </c>
      <c r="K26" s="15">
        <v>0</v>
      </c>
      <c r="L26" s="15">
        <v>0</v>
      </c>
      <c r="M26" s="15">
        <v>0</v>
      </c>
      <c r="N26" s="24">
        <f t="shared" si="1"/>
        <v>64.99251010696734</v>
      </c>
    </row>
    <row r="27" spans="1:14" ht="80.25" customHeight="1">
      <c r="A27" s="12" t="s">
        <v>43</v>
      </c>
      <c r="B27" s="17">
        <f>B28+B29+B30+B31+B32</f>
        <v>230114.40000000002</v>
      </c>
      <c r="C27" s="14">
        <f>C28+C29+C30+C31+C32</f>
        <v>58656.399999999994</v>
      </c>
      <c r="D27" s="14">
        <f>D28+D29+D30+D31+D32</f>
        <v>171458</v>
      </c>
      <c r="E27" s="14">
        <f aca="true" t="shared" si="6" ref="E27:M27">E28+E29+E30</f>
        <v>0</v>
      </c>
      <c r="F27" s="14">
        <f t="shared" si="6"/>
        <v>0</v>
      </c>
      <c r="G27" s="14">
        <f t="shared" si="6"/>
        <v>0</v>
      </c>
      <c r="H27" s="17">
        <f>H28+H29+H30+H31+H32</f>
        <v>23606</v>
      </c>
      <c r="I27" s="16">
        <f>I28+I29+I30+I31+I32</f>
        <v>9694.1</v>
      </c>
      <c r="J27" s="16">
        <f>J28+J29+J30+J31+J32</f>
        <v>13911.900000000001</v>
      </c>
      <c r="K27" s="16">
        <f t="shared" si="6"/>
        <v>0</v>
      </c>
      <c r="L27" s="14">
        <f t="shared" si="6"/>
        <v>0</v>
      </c>
      <c r="M27" s="14">
        <f t="shared" si="6"/>
        <v>0</v>
      </c>
      <c r="N27" s="23">
        <f t="shared" si="1"/>
        <v>10.258375833933034</v>
      </c>
    </row>
    <row r="28" spans="1:14" ht="54" customHeight="1">
      <c r="A28" s="8" t="s">
        <v>28</v>
      </c>
      <c r="B28" s="18">
        <f>C28+D28+E28+F28+G28</f>
        <v>178828</v>
      </c>
      <c r="C28" s="15">
        <v>42661.5</v>
      </c>
      <c r="D28" s="15">
        <v>136166.5</v>
      </c>
      <c r="E28" s="15">
        <v>0</v>
      </c>
      <c r="F28" s="15">
        <v>0</v>
      </c>
      <c r="G28" s="15">
        <v>0</v>
      </c>
      <c r="H28" s="18">
        <f>I28+J28+K28+L28+M28</f>
        <v>7542.5</v>
      </c>
      <c r="I28" s="15">
        <v>7542.5</v>
      </c>
      <c r="J28" s="15">
        <v>0</v>
      </c>
      <c r="K28" s="15">
        <v>0</v>
      </c>
      <c r="L28" s="15">
        <v>0</v>
      </c>
      <c r="M28" s="15">
        <v>0</v>
      </c>
      <c r="N28" s="24">
        <f t="shared" si="1"/>
        <v>4.217739951238062</v>
      </c>
    </row>
    <row r="29" spans="1:14" ht="39.75" customHeight="1">
      <c r="A29" s="8" t="s">
        <v>22</v>
      </c>
      <c r="B29" s="18">
        <f>C29+D29+E29+F29</f>
        <v>9327.2</v>
      </c>
      <c r="C29" s="15">
        <v>6390.2</v>
      </c>
      <c r="D29" s="15">
        <v>2937</v>
      </c>
      <c r="E29" s="15">
        <v>0</v>
      </c>
      <c r="F29" s="15">
        <v>0</v>
      </c>
      <c r="G29" s="15">
        <v>0</v>
      </c>
      <c r="H29" s="18">
        <f>I29+J29+L29</f>
        <v>2666.9</v>
      </c>
      <c r="I29" s="15">
        <v>427.1</v>
      </c>
      <c r="J29" s="15">
        <v>2239.8</v>
      </c>
      <c r="K29" s="15">
        <v>0</v>
      </c>
      <c r="L29" s="15">
        <v>0</v>
      </c>
      <c r="M29" s="15">
        <v>0</v>
      </c>
      <c r="N29" s="24">
        <f t="shared" si="1"/>
        <v>28.592718071875804</v>
      </c>
    </row>
    <row r="30" spans="1:14" ht="54" customHeight="1">
      <c r="A30" s="4" t="s">
        <v>23</v>
      </c>
      <c r="B30" s="18">
        <f>C30+D30+E30+F30</f>
        <v>50</v>
      </c>
      <c r="C30" s="15">
        <v>50</v>
      </c>
      <c r="D30" s="15">
        <v>0</v>
      </c>
      <c r="E30" s="15">
        <v>0</v>
      </c>
      <c r="F30" s="15">
        <v>0</v>
      </c>
      <c r="G30" s="15">
        <v>0</v>
      </c>
      <c r="H30" s="18">
        <f>I30+J30+K30+L30</f>
        <v>50</v>
      </c>
      <c r="I30" s="15">
        <v>50</v>
      </c>
      <c r="J30" s="15">
        <v>0</v>
      </c>
      <c r="K30" s="15">
        <v>0</v>
      </c>
      <c r="L30" s="15">
        <v>0</v>
      </c>
      <c r="M30" s="15">
        <v>0</v>
      </c>
      <c r="N30" s="24">
        <f t="shared" si="1"/>
        <v>100</v>
      </c>
    </row>
    <row r="31" spans="1:14" ht="54" customHeight="1">
      <c r="A31" s="4" t="s">
        <v>40</v>
      </c>
      <c r="B31" s="18">
        <f>C31+D31+E31+F31</f>
        <v>38809.2</v>
      </c>
      <c r="C31" s="15">
        <v>6454.7</v>
      </c>
      <c r="D31" s="15">
        <v>32354.5</v>
      </c>
      <c r="E31" s="15">
        <v>0</v>
      </c>
      <c r="F31" s="15">
        <v>0</v>
      </c>
      <c r="G31" s="15">
        <v>0</v>
      </c>
      <c r="H31" s="18">
        <f>I31+J31+K31+L31+M31</f>
        <v>12969</v>
      </c>
      <c r="I31" s="15">
        <v>1296.9</v>
      </c>
      <c r="J31" s="15">
        <v>11672.1</v>
      </c>
      <c r="K31" s="15">
        <v>0</v>
      </c>
      <c r="L31" s="15">
        <v>0</v>
      </c>
      <c r="M31" s="15">
        <v>0</v>
      </c>
      <c r="N31" s="24">
        <f>H31/B31*100</f>
        <v>33.417334034198085</v>
      </c>
    </row>
    <row r="32" spans="1:14" ht="54" customHeight="1">
      <c r="A32" s="4" t="s">
        <v>44</v>
      </c>
      <c r="B32" s="18">
        <f>C32+D32+E32+F32</f>
        <v>3100</v>
      </c>
      <c r="C32" s="15">
        <v>3100</v>
      </c>
      <c r="D32" s="15">
        <v>0</v>
      </c>
      <c r="E32" s="15">
        <v>0</v>
      </c>
      <c r="F32" s="15">
        <v>0</v>
      </c>
      <c r="G32" s="15">
        <v>50</v>
      </c>
      <c r="H32" s="18">
        <f>I32+J32+K32+L32+M32</f>
        <v>377.6</v>
      </c>
      <c r="I32" s="15">
        <v>377.6</v>
      </c>
      <c r="J32" s="15">
        <v>0</v>
      </c>
      <c r="K32" s="15">
        <v>0</v>
      </c>
      <c r="L32" s="15">
        <v>0</v>
      </c>
      <c r="M32" s="15">
        <v>0</v>
      </c>
      <c r="N32" s="24">
        <f>H32/B32*100</f>
        <v>12.180645161290323</v>
      </c>
    </row>
    <row r="33" spans="1:14" ht="72" customHeight="1">
      <c r="A33" s="12" t="s">
        <v>47</v>
      </c>
      <c r="B33" s="17">
        <f aca="true" t="shared" si="7" ref="B33:M33">B34+B35+B36+B37+B38</f>
        <v>509349.9</v>
      </c>
      <c r="C33" s="14">
        <f t="shared" si="7"/>
        <v>482552.79999999993</v>
      </c>
      <c r="D33" s="14">
        <f t="shared" si="7"/>
        <v>26797.1</v>
      </c>
      <c r="E33" s="14">
        <f t="shared" si="7"/>
        <v>0</v>
      </c>
      <c r="F33" s="14">
        <f t="shared" si="7"/>
        <v>0</v>
      </c>
      <c r="G33" s="14">
        <f t="shared" si="7"/>
        <v>0</v>
      </c>
      <c r="H33" s="17">
        <f t="shared" si="7"/>
        <v>300188.4</v>
      </c>
      <c r="I33" s="16">
        <f t="shared" si="7"/>
        <v>295729.3</v>
      </c>
      <c r="J33" s="16">
        <f t="shared" si="7"/>
        <v>4459.1</v>
      </c>
      <c r="K33" s="16">
        <f t="shared" si="7"/>
        <v>0</v>
      </c>
      <c r="L33" s="14">
        <f t="shared" si="7"/>
        <v>0</v>
      </c>
      <c r="M33" s="14">
        <f t="shared" si="7"/>
        <v>0</v>
      </c>
      <c r="N33" s="23">
        <f t="shared" si="1"/>
        <v>58.935596139314065</v>
      </c>
    </row>
    <row r="34" spans="1:14" ht="54" customHeight="1">
      <c r="A34" s="6" t="s">
        <v>17</v>
      </c>
      <c r="B34" s="18">
        <f>C34+D34+E34+F34+G34</f>
        <v>226346.9</v>
      </c>
      <c r="C34" s="15">
        <v>226346.9</v>
      </c>
      <c r="D34" s="15">
        <v>0</v>
      </c>
      <c r="E34" s="15">
        <v>0</v>
      </c>
      <c r="F34" s="15">
        <v>0</v>
      </c>
      <c r="G34" s="15">
        <v>0</v>
      </c>
      <c r="H34" s="18">
        <f>I34+J34+K34+L34+M34</f>
        <v>157189.1</v>
      </c>
      <c r="I34" s="15">
        <v>157189.1</v>
      </c>
      <c r="J34" s="15">
        <v>0</v>
      </c>
      <c r="K34" s="15">
        <v>0</v>
      </c>
      <c r="L34" s="15">
        <v>0</v>
      </c>
      <c r="M34" s="15">
        <v>0</v>
      </c>
      <c r="N34" s="24">
        <f t="shared" si="1"/>
        <v>69.44610242066493</v>
      </c>
    </row>
    <row r="35" spans="1:14" ht="54" customHeight="1">
      <c r="A35" s="5" t="s">
        <v>18</v>
      </c>
      <c r="B35" s="18">
        <f>C35+D35+E35+F35+G35</f>
        <v>170721.2</v>
      </c>
      <c r="C35" s="15">
        <v>165971.2</v>
      </c>
      <c r="D35" s="15">
        <v>4750</v>
      </c>
      <c r="E35" s="15">
        <v>0</v>
      </c>
      <c r="F35" s="15">
        <v>0</v>
      </c>
      <c r="G35" s="15">
        <v>0</v>
      </c>
      <c r="H35" s="18">
        <f>I35+J35+K35+L35+M35</f>
        <v>102560</v>
      </c>
      <c r="I35" s="15">
        <v>102560</v>
      </c>
      <c r="J35" s="15">
        <v>0</v>
      </c>
      <c r="K35" s="15">
        <v>0</v>
      </c>
      <c r="L35" s="15">
        <v>0</v>
      </c>
      <c r="M35" s="15">
        <v>0</v>
      </c>
      <c r="N35" s="24">
        <f t="shared" si="1"/>
        <v>60.074554302570505</v>
      </c>
    </row>
    <row r="36" spans="1:14" ht="41.25" customHeight="1">
      <c r="A36" s="4" t="s">
        <v>19</v>
      </c>
      <c r="B36" s="18">
        <f>C36+D36+E36+F36+G36</f>
        <v>11500</v>
      </c>
      <c r="C36" s="15">
        <v>11500</v>
      </c>
      <c r="D36" s="15">
        <v>0</v>
      </c>
      <c r="E36" s="15">
        <v>0</v>
      </c>
      <c r="F36" s="15">
        <v>0</v>
      </c>
      <c r="G36" s="15">
        <v>0</v>
      </c>
      <c r="H36" s="18">
        <f>I36+J36+K36+L36+M36</f>
        <v>11236.3</v>
      </c>
      <c r="I36" s="15">
        <v>11236.3</v>
      </c>
      <c r="J36" s="15">
        <v>0</v>
      </c>
      <c r="K36" s="15">
        <v>0</v>
      </c>
      <c r="L36" s="15">
        <v>0</v>
      </c>
      <c r="M36" s="15">
        <v>0</v>
      </c>
      <c r="N36" s="24">
        <f t="shared" si="1"/>
        <v>97.70695652173912</v>
      </c>
    </row>
    <row r="37" spans="1:14" ht="48" customHeight="1">
      <c r="A37" s="5" t="s">
        <v>20</v>
      </c>
      <c r="B37" s="18">
        <f>C37+D37+E37+F37+G37</f>
        <v>43787.899999999994</v>
      </c>
      <c r="C37" s="15">
        <v>34721.6</v>
      </c>
      <c r="D37" s="15">
        <v>9066.3</v>
      </c>
      <c r="E37" s="15">
        <v>0</v>
      </c>
      <c r="F37" s="15">
        <v>0</v>
      </c>
      <c r="G37" s="15">
        <v>0</v>
      </c>
      <c r="H37" s="18">
        <f>I37+J37+K37+L37+M37</f>
        <v>6235.3</v>
      </c>
      <c r="I37" s="15">
        <v>6235.3</v>
      </c>
      <c r="J37" s="15">
        <v>0</v>
      </c>
      <c r="K37" s="15">
        <v>0</v>
      </c>
      <c r="L37" s="15">
        <v>0</v>
      </c>
      <c r="M37" s="15">
        <v>0</v>
      </c>
      <c r="N37" s="24">
        <f t="shared" si="1"/>
        <v>14.239778568965402</v>
      </c>
    </row>
    <row r="38" spans="1:14" ht="73.5" customHeight="1">
      <c r="A38" s="5" t="s">
        <v>21</v>
      </c>
      <c r="B38" s="18">
        <f>C38+D38+E38+F38+G38</f>
        <v>56993.899999999994</v>
      </c>
      <c r="C38" s="15">
        <v>44013.1</v>
      </c>
      <c r="D38" s="15">
        <v>12980.8</v>
      </c>
      <c r="E38" s="15">
        <v>0</v>
      </c>
      <c r="F38" s="15">
        <v>0</v>
      </c>
      <c r="G38" s="15">
        <v>0</v>
      </c>
      <c r="H38" s="18">
        <f>M38+J38+I38+K38</f>
        <v>22967.699999999997</v>
      </c>
      <c r="I38" s="15">
        <v>18508.6</v>
      </c>
      <c r="J38" s="15">
        <v>4459.1</v>
      </c>
      <c r="K38" s="15">
        <v>0</v>
      </c>
      <c r="L38" s="15">
        <v>0</v>
      </c>
      <c r="M38" s="15">
        <v>0</v>
      </c>
      <c r="N38" s="24">
        <f t="shared" si="1"/>
        <v>40.29852317528718</v>
      </c>
    </row>
    <row r="39" spans="1:14" ht="54" customHeight="1">
      <c r="A39" s="12" t="s">
        <v>34</v>
      </c>
      <c r="B39" s="17">
        <f aca="true" t="shared" si="8" ref="B39:G39">B40+B41+B42+B43</f>
        <v>52682.50000000001</v>
      </c>
      <c r="C39" s="14">
        <f>C40+C41+C42+C43</f>
        <v>30890.6</v>
      </c>
      <c r="D39" s="16">
        <f t="shared" si="8"/>
        <v>20650.2</v>
      </c>
      <c r="E39" s="14">
        <f t="shared" si="8"/>
        <v>1141.7</v>
      </c>
      <c r="F39" s="14">
        <f t="shared" si="8"/>
        <v>0</v>
      </c>
      <c r="G39" s="14">
        <f t="shared" si="8"/>
        <v>0</v>
      </c>
      <c r="H39" s="17">
        <f>I39+J39+K39+L39+M39</f>
        <v>21855.9</v>
      </c>
      <c r="I39" s="16">
        <f>I40+I41+I42+I43</f>
        <v>7251</v>
      </c>
      <c r="J39" s="16">
        <f>J40+J41+J42+J43</f>
        <v>13463.2</v>
      </c>
      <c r="K39" s="16">
        <f>K40+K41+K42+K43</f>
        <v>1141.7</v>
      </c>
      <c r="L39" s="14">
        <f>L40+L41+L42+L43</f>
        <v>0</v>
      </c>
      <c r="M39" s="14">
        <f>M40+M41+M42+M43</f>
        <v>0</v>
      </c>
      <c r="N39" s="23">
        <f t="shared" si="1"/>
        <v>41.486072225122186</v>
      </c>
    </row>
    <row r="40" spans="1:14" ht="54" customHeight="1">
      <c r="A40" s="4" t="s">
        <v>13</v>
      </c>
      <c r="B40" s="18">
        <f>C40+D40+E40+F40</f>
        <v>16132.2</v>
      </c>
      <c r="C40" s="15">
        <v>6100.9</v>
      </c>
      <c r="D40" s="15">
        <v>8889.6</v>
      </c>
      <c r="E40" s="15">
        <v>1141.7</v>
      </c>
      <c r="F40" s="15">
        <v>0</v>
      </c>
      <c r="G40" s="15">
        <v>0</v>
      </c>
      <c r="H40" s="18">
        <f>I40+J40+K40+L40</f>
        <v>11632.2</v>
      </c>
      <c r="I40" s="15">
        <v>1600.9</v>
      </c>
      <c r="J40" s="15">
        <v>8889.6</v>
      </c>
      <c r="K40" s="15">
        <v>1141.7</v>
      </c>
      <c r="L40" s="15">
        <v>0</v>
      </c>
      <c r="M40" s="15">
        <v>0</v>
      </c>
      <c r="N40" s="24">
        <f t="shared" si="1"/>
        <v>72.10547848402574</v>
      </c>
    </row>
    <row r="41" spans="1:14" ht="39" customHeight="1">
      <c r="A41" s="4" t="s">
        <v>14</v>
      </c>
      <c r="B41" s="18">
        <f>C41+D41+E41+F41</f>
        <v>21879.4</v>
      </c>
      <c r="C41" s="15">
        <v>10118.8</v>
      </c>
      <c r="D41" s="15">
        <v>11760.6</v>
      </c>
      <c r="E41" s="15">
        <v>0</v>
      </c>
      <c r="F41" s="15">
        <v>0</v>
      </c>
      <c r="G41" s="15">
        <v>0</v>
      </c>
      <c r="H41" s="18">
        <f>I41+J41+K41+L41</f>
        <v>6309.5</v>
      </c>
      <c r="I41" s="15">
        <v>1735.9</v>
      </c>
      <c r="J41" s="15">
        <v>4573.6</v>
      </c>
      <c r="K41" s="15">
        <v>0</v>
      </c>
      <c r="L41" s="15">
        <v>0</v>
      </c>
      <c r="M41" s="15">
        <v>0</v>
      </c>
      <c r="N41" s="24">
        <f t="shared" si="1"/>
        <v>28.837628088521623</v>
      </c>
    </row>
    <row r="42" spans="1:14" ht="54.75" customHeight="1">
      <c r="A42" s="4" t="s">
        <v>15</v>
      </c>
      <c r="B42" s="18">
        <f>C42+D42+E42+F42</f>
        <v>9333.1</v>
      </c>
      <c r="C42" s="15">
        <v>9333.1</v>
      </c>
      <c r="D42" s="15">
        <v>0</v>
      </c>
      <c r="E42" s="15">
        <v>0</v>
      </c>
      <c r="F42" s="15">
        <v>0</v>
      </c>
      <c r="G42" s="15">
        <v>0</v>
      </c>
      <c r="H42" s="18">
        <f>I42+J42+K42+L42+M42</f>
        <v>1515.5</v>
      </c>
      <c r="I42" s="15">
        <v>1515.5</v>
      </c>
      <c r="J42" s="15">
        <v>0</v>
      </c>
      <c r="K42" s="15">
        <v>0</v>
      </c>
      <c r="L42" s="15">
        <v>0</v>
      </c>
      <c r="M42" s="15">
        <v>0</v>
      </c>
      <c r="N42" s="24">
        <f t="shared" si="1"/>
        <v>16.23790594764869</v>
      </c>
    </row>
    <row r="43" spans="1:14" ht="96" customHeight="1">
      <c r="A43" s="4" t="s">
        <v>16</v>
      </c>
      <c r="B43" s="18">
        <f>C43+D43+E43+F43</f>
        <v>5337.8</v>
      </c>
      <c r="C43" s="15">
        <v>5337.8</v>
      </c>
      <c r="D43" s="15">
        <v>0</v>
      </c>
      <c r="E43" s="15">
        <v>0</v>
      </c>
      <c r="F43" s="15">
        <v>0</v>
      </c>
      <c r="G43" s="15">
        <v>0</v>
      </c>
      <c r="H43" s="18">
        <f>I43+J43+K43+L43+M43</f>
        <v>2398.7</v>
      </c>
      <c r="I43" s="15">
        <v>2398.7</v>
      </c>
      <c r="J43" s="15">
        <v>0</v>
      </c>
      <c r="K43" s="15">
        <v>0</v>
      </c>
      <c r="L43" s="15">
        <v>0</v>
      </c>
      <c r="M43" s="15">
        <v>0</v>
      </c>
      <c r="N43" s="24">
        <f t="shared" si="1"/>
        <v>44.93798943384915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L44" s="1"/>
      <c r="M44" s="1"/>
      <c r="N44" s="25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L45" s="1"/>
      <c r="M45" s="1"/>
      <c r="N45" s="25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L46" s="1"/>
      <c r="M46" s="1"/>
      <c r="N46" s="25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L47" s="1"/>
      <c r="M47" s="1"/>
      <c r="N47" s="25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L48" s="1"/>
      <c r="M48" s="1"/>
      <c r="N48" s="25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L49" s="1"/>
      <c r="M49" s="1"/>
      <c r="N49" s="25"/>
      <c r="O49" s="3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L50" s="1"/>
      <c r="M50" s="1"/>
      <c r="N50" s="25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L51" s="1"/>
      <c r="M51" s="1"/>
      <c r="N51" s="25"/>
    </row>
    <row r="52" spans="1:14" ht="15">
      <c r="A52" s="1"/>
      <c r="B52" s="1"/>
      <c r="C52" s="1"/>
      <c r="D52" s="1"/>
      <c r="E52" s="1"/>
      <c r="F52" s="1"/>
      <c r="G52" s="1"/>
      <c r="H52" s="1"/>
      <c r="L52" s="1"/>
      <c r="M52" s="1"/>
      <c r="N52" s="25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L53" s="1"/>
      <c r="M53" s="1"/>
      <c r="N53" s="25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L54" s="1"/>
      <c r="M54" s="1"/>
      <c r="N54" s="25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L55" s="1"/>
      <c r="M55" s="1"/>
      <c r="N55" s="25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L56" s="1"/>
      <c r="M56" s="1"/>
      <c r="N56" s="25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L57" s="1"/>
      <c r="M57" s="1"/>
      <c r="N57" s="25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L58" s="1"/>
      <c r="M58" s="1"/>
      <c r="N58" s="25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L59" s="1"/>
      <c r="M59" s="1"/>
      <c r="N59" s="25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L60" s="1"/>
      <c r="M60" s="1"/>
      <c r="N60" s="25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L61" s="1"/>
      <c r="M61" s="1"/>
      <c r="N61" s="25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L62" s="1"/>
      <c r="M62" s="1"/>
      <c r="N62" s="25"/>
    </row>
  </sheetData>
  <sheetProtection/>
  <mergeCells count="8">
    <mergeCell ref="B5:G5"/>
    <mergeCell ref="H5:M5"/>
    <mergeCell ref="B1:N1"/>
    <mergeCell ref="A1:A5"/>
    <mergeCell ref="N4:N6"/>
    <mergeCell ref="B2:N3"/>
    <mergeCell ref="H4:M4"/>
    <mergeCell ref="B4:G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Гажа Елена Николаевна</cp:lastModifiedBy>
  <cp:lastPrinted>2021-12-17T16:19:44Z</cp:lastPrinted>
  <dcterms:created xsi:type="dcterms:W3CDTF">2002-03-11T10:22:12Z</dcterms:created>
  <dcterms:modified xsi:type="dcterms:W3CDTF">2021-12-17T16:20:09Z</dcterms:modified>
  <cp:category/>
  <cp:version/>
  <cp:contentType/>
  <cp:contentStatus/>
</cp:coreProperties>
</file>