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 3 Район" sheetId="3" r:id="rId3"/>
    <sheet name="Пр 4 Район" sheetId="4" r:id="rId4"/>
    <sheet name="Приложение 5" sheetId="5" r:id="rId5"/>
  </sheets>
  <definedNames>
    <definedName name="_xlnm.Print_Titles" localSheetId="0">'Приложение 1'!$7:$8</definedName>
    <definedName name="_xlnm.Print_Area" localSheetId="2">'Пр 3 Район'!$A$1:$L$27</definedName>
    <definedName name="_xlnm.Print_Area" localSheetId="3">'Пр 4 Район'!#REF!</definedName>
    <definedName name="_xlnm.Print_Area" localSheetId="0">'Приложение 1'!$A$1:$E$191</definedName>
  </definedNames>
  <calcPr fullCalcOnLoad="1"/>
</workbook>
</file>

<file path=xl/sharedStrings.xml><?xml version="1.0" encoding="utf-8"?>
<sst xmlns="http://schemas.openxmlformats.org/spreadsheetml/2006/main" count="897" uniqueCount="404">
  <si>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</si>
  <si>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</si>
  <si>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</si>
  <si>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</si>
  <si>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</si>
  <si>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</si>
  <si>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</si>
  <si>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</si>
  <si>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</si>
  <si>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</si>
  <si>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</si>
  <si>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</si>
  <si>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</si>
  <si>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</si>
  <si>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</si>
  <si>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</si>
  <si>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</si>
  <si>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</si>
  <si>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</si>
  <si>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</si>
  <si>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</si>
  <si>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</si>
  <si>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</si>
  <si>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</si>
  <si>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</si>
  <si>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</si>
  <si>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</si>
  <si>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</si>
  <si>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</si>
  <si>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</si>
  <si>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</si>
  <si>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</si>
  <si>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</si>
  <si>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</si>
  <si>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</si>
  <si>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</si>
  <si>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</si>
  <si>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</si>
  <si>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Ввод в действие жилых домов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</si>
  <si>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</si>
  <si>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</si>
  <si>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</si>
  <si>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</si>
  <si>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</si>
  <si>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</si>
  <si>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</si>
  <si>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</si>
  <si>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</si>
  <si>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</si>
  <si>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 xml:space="preserve"> 5.2.</t>
  </si>
  <si>
    <t>6.2.</t>
  </si>
  <si>
    <t>2.3.</t>
  </si>
  <si>
    <t>1.4.</t>
  </si>
  <si>
    <t>2.2.</t>
  </si>
  <si>
    <t>2.4.</t>
  </si>
  <si>
    <t xml:space="preserve">тыс. руб. 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</si>
  <si>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</si>
  <si>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</si>
  <si>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</si>
  <si>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</si>
  <si>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</si>
  <si>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</si>
  <si>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</si>
  <si>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</si>
  <si>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</si>
  <si>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</si>
  <si>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</si>
  <si>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</si>
  <si>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</si>
  <si>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</si>
  <si>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</si>
  <si>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</si>
  <si>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Приложение №1</t>
  </si>
  <si>
    <t>Ед. изм.</t>
  </si>
  <si>
    <t>1. Демографические показатели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</si>
  <si>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</si>
  <si>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</si>
  <si>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</si>
  <si>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</si>
  <si>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</si>
  <si>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</si>
  <si>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</si>
  <si>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</si>
  <si>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</si>
  <si>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</si>
  <si>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</si>
  <si>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</si>
  <si>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</si>
  <si>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Единица</t>
  </si>
  <si>
    <t>Введено</t>
  </si>
  <si>
    <t>измерения</t>
  </si>
  <si>
    <t>кв./тыс.кв.м</t>
  </si>
  <si>
    <t>Реконструкция водопровода г.Волосово</t>
  </si>
  <si>
    <t>км.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</si>
  <si>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</si>
  <si>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</si>
  <si>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</si>
  <si>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</si>
  <si>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</si>
  <si>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</si>
  <si>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</si>
  <si>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6.4.</t>
  </si>
  <si>
    <t>федеральный бюджет</t>
  </si>
  <si>
    <t>областной бюджет</t>
  </si>
  <si>
    <t>1.8.</t>
  </si>
  <si>
    <t xml:space="preserve">Миграционный прирост (убыль)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</si>
  <si>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</si>
  <si>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</si>
  <si>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</si>
  <si>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</si>
  <si>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</si>
  <si>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</si>
  <si>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 (наименование муниципального образования)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</si>
  <si>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</si>
  <si>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</si>
  <si>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</si>
  <si>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</si>
  <si>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</si>
  <si>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</si>
  <si>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</si>
  <si>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</si>
  <si>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</si>
  <si>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</si>
  <si>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</si>
  <si>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</si>
  <si>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</si>
  <si>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</si>
  <si>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</si>
  <si>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</si>
  <si>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</si>
  <si>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</si>
  <si>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</si>
  <si>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</si>
  <si>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</si>
  <si>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</si>
  <si>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</si>
  <si>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</si>
  <si>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</si>
  <si>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</si>
  <si>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</si>
  <si>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7.2.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</si>
  <si>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</si>
  <si>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</si>
  <si>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</si>
  <si>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</si>
  <si>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</si>
  <si>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 xml:space="preserve"> муниципального образования 
Гатчинский муниципальный район</t>
  </si>
  <si>
    <t xml:space="preserve">     (муниципальный район, городской округ, городское поселение, сельское поселение)</t>
  </si>
  <si>
    <t xml:space="preserve"> - научные исследования и разработки</t>
  </si>
  <si>
    <t>Коэффициент естественного прироста (убыли)</t>
  </si>
  <si>
    <t xml:space="preserve">на территории  Гатчинского муниципального района  Ленинградской области </t>
  </si>
  <si>
    <t>3.1</t>
  </si>
  <si>
    <t>3.2</t>
  </si>
  <si>
    <t>6.1</t>
  </si>
  <si>
    <t xml:space="preserve"> - оптовая и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</si>
  <si>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 связь</t>
  </si>
  <si>
    <t>Информация выделена в отдельное  Приложение 2</t>
  </si>
  <si>
    <t xml:space="preserve"> - транспорт и связь </t>
  </si>
  <si>
    <t>общая площадь жилых домов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</si>
  <si>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 хозяйственный ОКВЭД</t>
    </r>
  </si>
  <si>
    <t xml:space="preserve">Число родившихся, всего </t>
  </si>
  <si>
    <t xml:space="preserve">Число умерших, всего  </t>
  </si>
  <si>
    <t>10.8</t>
  </si>
  <si>
    <t>10.9</t>
  </si>
  <si>
    <t>10.10</t>
  </si>
  <si>
    <t xml:space="preserve"> производственного назначения (указать):</t>
  </si>
  <si>
    <t xml:space="preserve"> непроизводственного назначения :</t>
  </si>
  <si>
    <t>кв/тыс. кв. м</t>
  </si>
  <si>
    <t>коек</t>
  </si>
  <si>
    <t xml:space="preserve">Объем работ по виду деятельности "строительство"  </t>
  </si>
  <si>
    <t>нет информации</t>
  </si>
  <si>
    <t>тыс. чел.</t>
  </si>
  <si>
    <t>за
соответств.
период прош-
лого года</t>
  </si>
  <si>
    <t>Административный корпус 32-отряда УГПС г.Волосово.</t>
  </si>
  <si>
    <t>м2</t>
  </si>
  <si>
    <t>.515,8</t>
  </si>
  <si>
    <t xml:space="preserve">из него по видам экономической деятельности: </t>
  </si>
  <si>
    <t>Доходы от оказания платных услуг и компенсации затрат государства</t>
  </si>
  <si>
    <t>Безвозмездные поступления от других  бюджетов бюджетной системы Российской Федерации</t>
  </si>
  <si>
    <t>Прочие безвозмездные поступления</t>
  </si>
  <si>
    <t>тыс.руб.</t>
  </si>
  <si>
    <t>Возврат остатков субсидий, субвенций из бюджета</t>
  </si>
  <si>
    <t>Бюджетная обеспеченность по доходам на 1 жителя муниципального района*</t>
  </si>
  <si>
    <t>Бюджетная обеспеченность по расходам на 1 жителя муниципального района*</t>
  </si>
  <si>
    <r>
      <t>5.Потребительский рынок (</t>
    </r>
    <r>
      <rPr>
        <b/>
        <sz val="10"/>
        <rFont val="Times New Roman CYR"/>
        <family val="0"/>
      </rPr>
      <t>по крупным и средним организациям)</t>
    </r>
  </si>
  <si>
    <t>4.3</t>
  </si>
  <si>
    <t xml:space="preserve">Реализация  программ (наименование, источник финансирования, получатель) </t>
  </si>
  <si>
    <t>м3/сут</t>
  </si>
  <si>
    <t>Приложение 2</t>
  </si>
  <si>
    <r>
      <t xml:space="preserve">Число семей, получающих субсидии </t>
    </r>
    <r>
      <rPr>
        <sz val="9"/>
        <rFont val="Times New Roman CYR"/>
        <family val="0"/>
      </rPr>
      <t>(</t>
    </r>
    <r>
      <rPr>
        <i/>
        <sz val="9"/>
        <rFont val="Times New Roman CYR"/>
        <family val="0"/>
      </rPr>
      <t>Комитет социальной защиты населения не имеет технической возможности сделать сводный отчет по количеству семей, получающих субсидии, информация представлена в разрезе бюджетов</t>
    </r>
    <r>
      <rPr>
        <sz val="9"/>
        <rFont val="Times New Roman CYR"/>
        <family val="0"/>
      </rPr>
      <t>)</t>
    </r>
    <r>
      <rPr>
        <sz val="10"/>
        <rFont val="Times New Roman CYR"/>
        <family val="1"/>
      </rPr>
      <t>.</t>
    </r>
  </si>
  <si>
    <t>из областного бюджета</t>
  </si>
  <si>
    <t xml:space="preserve">ед. </t>
  </si>
  <si>
    <t>10.7</t>
  </si>
  <si>
    <t>из местного бюджета</t>
  </si>
  <si>
    <t xml:space="preserve">Количество семей, состоящих на учете по улучшению жилищных условий - всего </t>
  </si>
  <si>
    <t xml:space="preserve">Удельный вес населения, нуждающегося в жилье 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</si>
  <si>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</si>
  <si>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4.1.                                       </t>
  </si>
  <si>
    <t>7.1.</t>
  </si>
  <si>
    <t>Доходы бюджета - всего</t>
  </si>
  <si>
    <t>8.3.</t>
  </si>
  <si>
    <t>8.4.</t>
  </si>
  <si>
    <t>9.1.</t>
  </si>
  <si>
    <t>10.1.</t>
  </si>
  <si>
    <t>10.2.</t>
  </si>
  <si>
    <t>10.3.</t>
  </si>
  <si>
    <t>10.4.</t>
  </si>
  <si>
    <t>10.5.</t>
  </si>
  <si>
    <t>10.6.</t>
  </si>
  <si>
    <t xml:space="preserve"> - дебиторская </t>
  </si>
  <si>
    <t xml:space="preserve"> - кредиторская 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</si>
  <si>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хозяйственный оквэд</t>
  </si>
  <si>
    <t>Объем инвестиций в основной капитал по источникам финансирования:</t>
  </si>
  <si>
    <t>темп роста к  аналогичному периоду  предыдущего года, %</t>
  </si>
  <si>
    <t>наука</t>
  </si>
  <si>
    <t>поизводство и распределение электроэнергии, газа и воды</t>
  </si>
  <si>
    <t>РЕАЛИЗАЦИЯ МУНИЦИПАЛЬНЫХ  ПРОГРАММ</t>
  </si>
  <si>
    <t>Реализация муниципальных  программ, принятых в поселениях района,  см. в отчетах поселений  (приложение 5)</t>
  </si>
  <si>
    <t xml:space="preserve">4 Сельское хозяйство </t>
  </si>
  <si>
    <t>Объем отгруженных товаров собственного производства, выполненных работ и услуг по сельскохозяйственным организациям (чистый ОКВЭД)</t>
  </si>
  <si>
    <t>за период 
с начала года  2015 г.</t>
  </si>
  <si>
    <t>Объекты ЖКХ :</t>
  </si>
  <si>
    <t xml:space="preserve">Окончание пусконаладочных работ на КОС в пос.Лукаши и дер.Пудомяги </t>
  </si>
  <si>
    <t>Информация по Гатчинскомц району выделена в отдельное Приложение 5</t>
  </si>
  <si>
    <t>Строительство газопроводов высокого и низкого давления на территории ГМР</t>
  </si>
  <si>
    <t>пог.м</t>
  </si>
  <si>
    <t>Предприятия малого и среднего бизнеса</t>
  </si>
  <si>
    <t>ООО "Меньково"</t>
  </si>
  <si>
    <t>ООО "ПО "Металлист"</t>
  </si>
  <si>
    <t>гостиницы и рестораны</t>
  </si>
  <si>
    <t>привлеченные средства</t>
  </si>
  <si>
    <t>кредиты банков</t>
  </si>
  <si>
    <t>заемные средства других организаций</t>
  </si>
  <si>
    <t>бюджетные средства</t>
  </si>
  <si>
    <t>прочие</t>
  </si>
  <si>
    <t>ООО "Гатчинская Гольф деревня"</t>
  </si>
  <si>
    <t xml:space="preserve">Безвозмездные постуаления </t>
  </si>
  <si>
    <t>Доходы бюджетов бюджетной системы от возврата остатков субсидий, субвенций</t>
  </si>
  <si>
    <r>
      <rPr>
        <b/>
        <sz val="10"/>
        <rFont val="Times New Roman CYR"/>
        <family val="0"/>
      </rPr>
      <t>Среднесписочная численность работников</t>
    </r>
    <r>
      <rPr>
        <sz val="10"/>
        <rFont val="Times New Roman CYR"/>
        <family val="1"/>
      </rPr>
      <t xml:space="preserve"> - всего </t>
    </r>
    <r>
      <rPr>
        <b/>
        <sz val="10"/>
        <rFont val="Times New Roman CYR"/>
        <family val="0"/>
      </rPr>
      <t>(чистый оквэд)</t>
    </r>
  </si>
  <si>
    <r>
      <t xml:space="preserve">Среднемесячная номинальная начисленная заработная плата   </t>
    </r>
    <r>
      <rPr>
        <sz val="10"/>
        <rFont val="Times New Roman CYR"/>
        <family val="0"/>
      </rPr>
      <t>в расчете на 1 работника - всего чистый оквэд</t>
    </r>
  </si>
  <si>
    <r>
      <rPr>
        <b/>
        <sz val="10"/>
        <rFont val="Times New Roman CYR"/>
        <family val="0"/>
      </rPr>
      <t xml:space="preserve">Объем инвестиций в основной капитал  </t>
    </r>
    <r>
      <rPr>
        <sz val="10"/>
        <rFont val="Times New Roman CYR"/>
        <family val="1"/>
      </rPr>
      <t>- всего</t>
    </r>
  </si>
  <si>
    <r>
      <rPr>
        <b/>
        <sz val="10"/>
        <rFont val="Times New Roman CYR"/>
        <family val="0"/>
      </rPr>
      <t>Сальдированный финансовый результат</t>
    </r>
    <r>
      <rPr>
        <sz val="10"/>
        <rFont val="Times New Roman CYR"/>
        <family val="1"/>
      </rPr>
      <t xml:space="preserve"> деятельности организаций - всего</t>
    </r>
  </si>
  <si>
    <t>ООО "Завод им.академика В.П.Филатова"</t>
  </si>
  <si>
    <t>Капитальный ремонт сетей холодного водоснабжения</t>
  </si>
  <si>
    <t>ООО "Сидак-СП"</t>
  </si>
  <si>
    <t>ЗАО "Гатчинский комбикормовый завод"</t>
  </si>
  <si>
    <t>ВВОД В ДЕЙСТВИЕ ОБЪЕКТОВ  за   2015 г.</t>
  </si>
  <si>
    <t>в соотв-х  единицах</t>
  </si>
  <si>
    <t>Строительство инженерных сетей водоснабжения (в д.М.Колпаны)</t>
  </si>
  <si>
    <t>3184,4 (в однотр-м измерении)</t>
  </si>
  <si>
    <t>Строительство инженерных сетей к блок-модульной котельной ( в п.Вырица, ул.Соболевского, у территории ОАО "Узор")</t>
  </si>
  <si>
    <t>1853,8 (в однотр-м измерении)</t>
  </si>
  <si>
    <t>Капитальный ремонт сетей теплоснабжения и ГВС</t>
  </si>
  <si>
    <t>3008,3 (в однотрубном измерении)</t>
  </si>
  <si>
    <t>Капитальный ремонт канализационных коллекторов (в 2015 году: самотечного коллектора д. Лампово, участок кан-го коллект. в п.Тайцы )</t>
  </si>
  <si>
    <t>1660 п.м. в однотрубном измерении</t>
  </si>
  <si>
    <t>Капитальный ремонт артезианской скважины (в п.Сиверский по ул.Толмачева, около д.71)</t>
  </si>
  <si>
    <t xml:space="preserve"> Ленинградской области за  2015 г.</t>
  </si>
  <si>
    <t xml:space="preserve">  2015г.</t>
  </si>
  <si>
    <r>
      <rPr>
        <b/>
        <sz val="10"/>
        <rFont val="Times New Roman CYR"/>
        <family val="0"/>
      </rPr>
      <t>Численность постоянного населения</t>
    </r>
    <r>
      <rPr>
        <sz val="10"/>
        <rFont val="Times New Roman CYR"/>
        <family val="1"/>
      </rPr>
      <t xml:space="preserve"> ( расчетная ) - всего  </t>
    </r>
  </si>
  <si>
    <t>МФЦ   (2 в Гатчине+1 в п.Сиверский+ 1 в г.Коммунар)</t>
  </si>
  <si>
    <t>ООО "ПромСтройМонтаж"</t>
  </si>
  <si>
    <t>ООО "РосИнвест"</t>
  </si>
  <si>
    <t>Государственная программа "Развитие АПК" 294  млн.руб. по областному бюджету,         187,7 млн.руб. по федеральному бюджету,                 3,3 млн.руб. по местному бюджету,  комбикорм 3 млн.руб.(субвенция областная)</t>
  </si>
  <si>
    <t>средства внебюджетных фондов</t>
  </si>
  <si>
    <t>Средняя обеспеченность одного жителя общей площадью (расчетная) на 01.01.2016г</t>
  </si>
  <si>
    <t xml:space="preserve">7.Финансы (по крупным и средним организациям за 9 мес.2015г.) </t>
  </si>
  <si>
    <t>ООО "Южные Ворота"</t>
  </si>
  <si>
    <t>*) расчетная численность на 01.01.2016г. -246,0  тыс.чел.</t>
  </si>
  <si>
    <t>1959/5877</t>
  </si>
  <si>
    <t>473/1419</t>
  </si>
  <si>
    <t>Приложение 4</t>
  </si>
  <si>
    <t>Реализация адресной  программы капитального строительства</t>
  </si>
  <si>
    <t>Гатчинского муниципального района ЛО за  2015 год</t>
  </si>
  <si>
    <t>№ п/п</t>
  </si>
  <si>
    <t>Наименование программы (подпрограммы), мероприятия (с указанием порядкового номера)</t>
  </si>
  <si>
    <t>Источники финансирования</t>
  </si>
  <si>
    <t>Год строительства</t>
  </si>
  <si>
    <t>Проектная мощность</t>
  </si>
  <si>
    <t>Сметная стоимость</t>
  </si>
  <si>
    <t>Остаток на 01.01.2015г</t>
  </si>
  <si>
    <t>Объем по заключенному договору</t>
  </si>
  <si>
    <t>Фактический объем</t>
  </si>
  <si>
    <t>Фактический ввод мощности</t>
  </si>
  <si>
    <t>КВ</t>
  </si>
  <si>
    <t>СМР</t>
  </si>
  <si>
    <t>Всего по объектам капитального строительства муниципальной программы ГМР</t>
  </si>
  <si>
    <t>итого</t>
  </si>
  <si>
    <t>Средства ФБ</t>
  </si>
  <si>
    <t>Средства  ОБ</t>
  </si>
  <si>
    <t>Внебюджетные ист.</t>
  </si>
  <si>
    <t>Средства  ГМР</t>
  </si>
  <si>
    <t>Подпрограмма 1 "Строительство, реконструкция и капитальный ремонт объектов теплоснабжения и водопроводно-канализационного ГМР на 2015г и плановый период 2016-2017 гг</t>
  </si>
  <si>
    <t>Разработка проектной и рабочей документации на строительство  объектов водоснабжения, водоотведения и очистки сточных вод.</t>
  </si>
  <si>
    <t>Итого</t>
  </si>
  <si>
    <t>1.1</t>
  </si>
  <si>
    <t>Резерв средств на оформление разрешительной документации для строительства объектов, прохождения экспертиз, плата за технологическое присоединение, разные непредвиденные работы по проектированию</t>
  </si>
  <si>
    <t>1.2</t>
  </si>
  <si>
    <t>Разработка проектной и рабочей документации по объекту: "Строительство инженерных сетей к блок-модульной  газовой котельной  в пос. Вырица,  ул. Оредежская у территории ОАО "Узор" Гатчинского района Ленинградской области"</t>
  </si>
  <si>
    <t>1.3</t>
  </si>
  <si>
    <t>Проектирование комплекса водозаборных сооружений с проведением изыскательских геолого-разведочных работ в с.Рождествено для Многофункционального музейного центра и Рождественского филиала ГБУК "Музейное агенство "Музей Усадьба Набокова с.Рождествено.</t>
  </si>
  <si>
    <t>1.4</t>
  </si>
  <si>
    <t>Разработка проектной и рабочей документации по объекту "Строительство инженерных сетей водоснабжения и водоотведения для ФОК п. Вырица, ул. Московская, д.55"</t>
  </si>
  <si>
    <t>1.5</t>
  </si>
  <si>
    <t>Разработка проектной и рабочей документации по объекту "Строительство инженерных сетей водоснабжения жилой застройки района переулка Речной, ул. Кооперативная, ул. Старая дорога в деревне Малые Колпаны Большеколпанского сельского поселения</t>
  </si>
  <si>
    <t>1.6</t>
  </si>
  <si>
    <t>Разработка проектной и рабочей документации по объекту "Строительство участка сетей холодного водоснабжения до ул. Красная в п. Сиверский Гатчиского района"</t>
  </si>
  <si>
    <t>1.7</t>
  </si>
  <si>
    <t xml:space="preserve">Корректировка проектной документации по объекту: "Строительство напорного канализационного коллектора от пос.Дружная Горка до дер.Лампово" </t>
  </si>
  <si>
    <t>2015-2016</t>
  </si>
  <si>
    <t>1.9</t>
  </si>
  <si>
    <t>Разработка проектной и рабочей документации по объекту: "Строительство КОС в дер.Сяськелево"</t>
  </si>
  <si>
    <t>1.11</t>
  </si>
  <si>
    <t>Разработка проектной и рабочей документации по объекту: "Строительство КОС в Кобринском сельском поселении пос. Высокоключевой"</t>
  </si>
  <si>
    <t>1.12</t>
  </si>
  <si>
    <t>Разработка проектной и рабочей документации по объекту: "Строительство  нового участка напорного канализационного коллектора от колодца 202 около ул. Станционная до колодца 111 взамен проходящего по территории городского кладбища"</t>
  </si>
  <si>
    <t>2</t>
  </si>
  <si>
    <t xml:space="preserve">Проведение мероприятий по повышению энергоэффективности и надежности функционирования объектов теплоснабжения, водоотведения и  очистки сточных вод. </t>
  </si>
  <si>
    <t>2.4</t>
  </si>
  <si>
    <t xml:space="preserve">Строительство напорного канализационного коллектора от пос.Дружная Горка до дер.Лампово </t>
  </si>
  <si>
    <t>2.5</t>
  </si>
  <si>
    <t>Строительство КОС в дер.Жабино</t>
  </si>
  <si>
    <t>2.6</t>
  </si>
  <si>
    <t>Строительство КОС в дер.Сяськелево</t>
  </si>
  <si>
    <t>2.9</t>
  </si>
  <si>
    <t>Строительство инженерных сетей водоснабжения жилой застройки района переулка Речной, ул. Кооперативная, ул. Старая Дорога в деревне Малые Колпаны Большеколпанского сельского поселения</t>
  </si>
  <si>
    <t>Выполнено 3184,4 п.м.</t>
  </si>
  <si>
    <t>2.10</t>
  </si>
  <si>
    <t>Строительство инженерных сетей к блок-модульной котельной  в пос.Вырица, ул.Соболевского, у территории ОАО "Узор"</t>
  </si>
  <si>
    <t>Выполнено 1853,8 п.м.</t>
  </si>
  <si>
    <t>Капитальный ремонт  объектов инженерной инфраструктуры с высоким уровнем износа</t>
  </si>
  <si>
    <t>Капитальный ремонт сетей теплоснабжения и ГВС, водоснабжения и водоотведения.</t>
  </si>
  <si>
    <t>3.1.1</t>
  </si>
  <si>
    <t>Капитальный ремонт участка сетей теплоснабжения по ул.Хвойная от ТК-4 до д/с в п.Семрино (заповедник, котельная № 39).</t>
  </si>
  <si>
    <t xml:space="preserve">648,4 пог.м </t>
  </si>
  <si>
    <t>3.1.2</t>
  </si>
  <si>
    <t>Капитальный ремонт участка трубопроводов отопления и ГВС  от ТК-3 до МОУ "Веревская средняя общеобразовательная школа" в пос. Верево котельная № 10).</t>
  </si>
  <si>
    <t xml:space="preserve">226 пог.м </t>
  </si>
  <si>
    <t>3.1.3</t>
  </si>
  <si>
    <t>Капитальный ремонт участка сетей теплоснабжения в дер.Лампово от ТК до д/с и ж/д № 16 ( котельная № 43).</t>
  </si>
  <si>
    <t xml:space="preserve">254 пог.м </t>
  </si>
  <si>
    <t>3.1.4</t>
  </si>
  <si>
    <t>Капитальный ремонт  сетей теплоснабжения от котельной № 12  до д/с в дер.Старосиверская           ( котельная № 12).</t>
  </si>
  <si>
    <t xml:space="preserve">574 пог.м </t>
  </si>
  <si>
    <t>3.1.5</t>
  </si>
  <si>
    <t>Капитальный ремонт участка сетей теплоснабжения и ГВС по ул.Санаторская от ТК6 до жилых домов № 12 и № 14 в п.Тайцы                  ( котельная № 30).</t>
  </si>
  <si>
    <t xml:space="preserve">660 пог.м </t>
  </si>
  <si>
    <t>3.1.6</t>
  </si>
  <si>
    <t>Капитальный ремонт артезианской скважины в п.Сиверский по ул.Толмачева, около д.71</t>
  </si>
  <si>
    <t>3.1.7</t>
  </si>
  <si>
    <t>Капитальный ремонт участка сетей теплоснабжения и ГВС от бойлерной до ТК-3 в п.Новый Свет Гатчинского района             (котельная № 2)</t>
  </si>
  <si>
    <t xml:space="preserve">645,9 пог.м </t>
  </si>
  <si>
    <t>Капитальный ремонт наружных  сетей теплоснабжения и ГВС от котельной №5 до детского сада в пос. Сиверский -Военный городок</t>
  </si>
  <si>
    <t>240 пог.м в 4-х трубном исполнении</t>
  </si>
  <si>
    <t>3.3</t>
  </si>
  <si>
    <t>Капитальный ремонт участка напорного канализационного коллектора от КНС-2 до очистных сооружений в пос.Тайцы Гатчинского района</t>
  </si>
  <si>
    <t xml:space="preserve">1540 пог.м </t>
  </si>
  <si>
    <t>3.4</t>
  </si>
  <si>
    <t>Капитальный ремонт объекта "Станция обезжелезивания п. Сиверский, Гатчинский район"</t>
  </si>
  <si>
    <t>3.5</t>
  </si>
  <si>
    <t>Капитальный ремонт самотечного коллектора д.Лампово</t>
  </si>
  <si>
    <t xml:space="preserve">120 пог.м </t>
  </si>
  <si>
    <t>4</t>
  </si>
  <si>
    <t>Разработка проектной и рабочей документации по благоустройству территории дер. Истинка, в том числе строительство внутриквартальных проездов, тротуаров, пешеходных дорожек и площадок и сетей ливневой канализации объекта "Комплексная компактная застройка благоустройство территории в дер.Истинка Гатчинского муцниципального района Ленинградской области"</t>
  </si>
  <si>
    <t>Подпрограмма 2 "Газоснабжение ГМР на 2015г и плановый период 2016-2017 гг"</t>
  </si>
  <si>
    <t>1.</t>
  </si>
  <si>
    <t>Разработка проектно-сметной документации на строительство распределительных газопроводов и газопроводов-вводов к инд. жилым домам</t>
  </si>
  <si>
    <t>1.1.</t>
  </si>
  <si>
    <t xml:space="preserve"> Распределительный газопровод и газопроводы -вводы к индивидуальным жилым домам  п. Пригородный</t>
  </si>
  <si>
    <t xml:space="preserve"> Распределительный газопровод и газопроводы -вводы к индивидуальным жилым домам  п. Прибытково и д. Покровка</t>
  </si>
  <si>
    <t xml:space="preserve"> Распределительный газопровод и газопроводы -вводы к индивидуальным жилым домам с.Воскресенское</t>
  </si>
  <si>
    <t xml:space="preserve"> Распределительный газопровод и газопроводы -вводы к индивидуальным жилым домам д. Мыза</t>
  </si>
  <si>
    <t xml:space="preserve"> Распределительный газопровод и газопроводы -вводы к индивидуальным жилым домам  д. Ковшово</t>
  </si>
  <si>
    <t>Газопроводы -вводы к индивидуальным жилым домам п. Семрино</t>
  </si>
  <si>
    <t>2.5.</t>
  </si>
  <si>
    <t xml:space="preserve"> Распределительный газопровод и газопроводы -вводы к индивидуальным жилым домам п. Сусанино</t>
  </si>
  <si>
    <t>2.6.</t>
  </si>
  <si>
    <t xml:space="preserve"> Распределительный газопровод по ул. ул. Толмачева, Ленина, Авроры, Красная, п. Сиверский</t>
  </si>
  <si>
    <t>2.8.</t>
  </si>
  <si>
    <t>Комплексная компактная застройка и благоустройство территории в дер. Истинка  1 этап. Распределительный газопровод</t>
  </si>
  <si>
    <t>2.9.</t>
  </si>
  <si>
    <t>Межпоселковый газопровод от д.  Ивановка до д. Покизен-Пурская</t>
  </si>
  <si>
    <t>2.10.</t>
  </si>
  <si>
    <t>Распределительный газопровод к многофункциональному музейному центру с. Рождествено</t>
  </si>
  <si>
    <t>2.12.</t>
  </si>
  <si>
    <t xml:space="preserve"> Распределительный газопровод и газопроводы -вводы к индивидуальным жилым домам ул. Озерная , д. Химози</t>
  </si>
  <si>
    <t>2.16.</t>
  </si>
  <si>
    <t>г. Коммунар</t>
  </si>
  <si>
    <t>2.17.</t>
  </si>
  <si>
    <t xml:space="preserve"> Распределительный газопровод и газопроводы -вводы к индивидуальным жилым домам п.Пудомяги, ул. Стародеревенская, Сиреневая</t>
  </si>
  <si>
    <t>2.18.</t>
  </si>
  <si>
    <t xml:space="preserve"> Распределительный газопровод и газопроводы -вводы к индивидуальным жилым домам п.Карташевская, ул. Горького, пер.Школьный</t>
  </si>
  <si>
    <t>2.19.</t>
  </si>
  <si>
    <t xml:space="preserve"> Распределительный газопровод и газопроводы -вводы к индивидуальным жилым домам п.Сиверский, ул. Крылова д.52, 56, 62, пр. Комсомольский, д.38</t>
  </si>
  <si>
    <t>2.20.</t>
  </si>
  <si>
    <t xml:space="preserve"> Распределительный газопровод и газопроводы -вводы к индивидуальным жилым домам д. Антелево, пер.Клубный, ул.Строителей, ул.Молодежная</t>
  </si>
  <si>
    <t>2.21.</t>
  </si>
  <si>
    <t xml:space="preserve"> Распределительный газопровод и газопроводы -вводы к индивидуальным жилым домам д.Малые Колпаны</t>
  </si>
  <si>
    <t>2.22.</t>
  </si>
  <si>
    <t>Распределительный газопровод и газопроводы -вводы к индивидуальным жилым домам  п.Тайцы, ул.Пионерская, ул.Калинина, д.Александровка</t>
  </si>
  <si>
    <t>Подпрограмма  4 "Строительство, реконструкция, ремонт и содержание автомобильных дорог местного значения ГМР на 2015г и плановый период 2016-2017 гг</t>
  </si>
  <si>
    <t>Разработка проектно-сметной документации на строительство и реконструкцию объектов дорожного хозяйства</t>
  </si>
  <si>
    <t>Разработка проектно-сметной документации на реконструкцию автомобильной дороги " Подъезд к г. Гатчина", протяженность 3,2 км, площадь 22400 кв.м.</t>
  </si>
  <si>
    <t>Разработка проектно-сметной документации на строительство участка улично-дорожной сети для обеспечения подъезда к наноцентру в г. Гатчина, включая экспертизу и непредвиденные работы по проектированию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</si>
</sst>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#,##0.0"/>
    <numFmt numFmtId="177" formatCode="#,##0_ ;[Red]\-#,##0\ "/>
    <numFmt numFmtId="178" formatCode="#,##0.0_ ;[Red]\-#,##0.0\ "/>
  </numFmts>
  <fonts count="8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Times New Roman CYR"/>
      <family val="0"/>
    </font>
    <font>
      <sz val="14"/>
      <name val="Times New Roman"/>
      <family val="1"/>
    </font>
    <font>
      <sz val="14"/>
      <name val="Arial Cyr"/>
      <family val="2"/>
    </font>
    <font>
      <u val="single"/>
      <sz val="12"/>
      <name val="Times New Roman"/>
      <family val="1"/>
    </font>
    <font>
      <i/>
      <sz val="9"/>
      <name val="Times New Roman CYR"/>
      <family val="0"/>
    </font>
    <font>
      <i/>
      <sz val="10"/>
      <color indexed="8"/>
      <name val="Times New Roman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 CYR"/>
      <family val="0"/>
    </font>
    <font>
      <sz val="10"/>
      <color rgb="FFFF0000"/>
      <name val="Times New Roman CYR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/>
    </xf>
    <xf numFmtId="176" fontId="1" fillId="32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35" fillId="0" borderId="0" xfId="0" applyFont="1" applyAlignment="1">
      <alignment/>
    </xf>
    <xf numFmtId="0" fontId="1" fillId="32" borderId="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wrapText="1"/>
    </xf>
    <xf numFmtId="49" fontId="1" fillId="32" borderId="13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vertical="top"/>
    </xf>
    <xf numFmtId="0" fontId="1" fillId="32" borderId="16" xfId="0" applyFont="1" applyFill="1" applyBorder="1" applyAlignment="1">
      <alignment vertical="top"/>
    </xf>
    <xf numFmtId="0" fontId="1" fillId="32" borderId="17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top"/>
    </xf>
    <xf numFmtId="0" fontId="1" fillId="32" borderId="18" xfId="0" applyFont="1" applyFill="1" applyBorder="1" applyAlignment="1">
      <alignment vertical="top"/>
    </xf>
    <xf numFmtId="0" fontId="1" fillId="32" borderId="17" xfId="0" applyFont="1" applyFill="1" applyBorder="1" applyAlignment="1">
      <alignment vertical="top"/>
    </xf>
    <xf numFmtId="0" fontId="1" fillId="32" borderId="19" xfId="0" applyFont="1" applyFill="1" applyBorder="1" applyAlignment="1">
      <alignment vertical="top"/>
    </xf>
    <xf numFmtId="49" fontId="1" fillId="32" borderId="16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/>
    </xf>
    <xf numFmtId="168" fontId="1" fillId="32" borderId="21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vertical="top"/>
    </xf>
    <xf numFmtId="49" fontId="1" fillId="32" borderId="22" xfId="0" applyNumberFormat="1" applyFont="1" applyFill="1" applyBorder="1" applyAlignment="1">
      <alignment horizontal="center" vertical="top"/>
    </xf>
    <xf numFmtId="49" fontId="1" fillId="32" borderId="14" xfId="0" applyNumberFormat="1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/>
    </xf>
    <xf numFmtId="168" fontId="1" fillId="32" borderId="23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0" fontId="1" fillId="32" borderId="15" xfId="0" applyFont="1" applyFill="1" applyBorder="1" applyAlignment="1">
      <alignment horizontal="center" vertical="top"/>
    </xf>
    <xf numFmtId="0" fontId="1" fillId="32" borderId="24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168" fontId="1" fillId="32" borderId="10" xfId="0" applyNumberFormat="1" applyFont="1" applyFill="1" applyBorder="1" applyAlignment="1">
      <alignment/>
    </xf>
    <xf numFmtId="168" fontId="1" fillId="32" borderId="12" xfId="0" applyNumberFormat="1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/>
    </xf>
    <xf numFmtId="176" fontId="1" fillId="32" borderId="10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/>
    </xf>
    <xf numFmtId="0" fontId="82" fillId="32" borderId="25" xfId="0" applyFont="1" applyFill="1" applyBorder="1" applyAlignment="1">
      <alignment vertical="center" wrapText="1"/>
    </xf>
    <xf numFmtId="0" fontId="83" fillId="32" borderId="26" xfId="0" applyFont="1" applyFill="1" applyBorder="1" applyAlignment="1">
      <alignment vertical="center" wrapText="1"/>
    </xf>
    <xf numFmtId="0" fontId="83" fillId="32" borderId="27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wrapText="1"/>
    </xf>
    <xf numFmtId="0" fontId="23" fillId="32" borderId="29" xfId="0" applyFont="1" applyFill="1" applyBorder="1" applyAlignment="1">
      <alignment horizontal="center" vertical="center" wrapText="1"/>
    </xf>
    <xf numFmtId="176" fontId="23" fillId="32" borderId="29" xfId="0" applyNumberFormat="1" applyFont="1" applyFill="1" applyBorder="1" applyAlignment="1">
      <alignment/>
    </xf>
    <xf numFmtId="176" fontId="23" fillId="32" borderId="30" xfId="0" applyNumberFormat="1" applyFont="1" applyFill="1" applyBorder="1" applyAlignment="1">
      <alignment/>
    </xf>
    <xf numFmtId="0" fontId="10" fillId="32" borderId="31" xfId="0" applyFont="1" applyFill="1" applyBorder="1" applyAlignment="1">
      <alignment wrapText="1"/>
    </xf>
    <xf numFmtId="0" fontId="1" fillId="32" borderId="32" xfId="0" applyFont="1" applyFill="1" applyBorder="1" applyAlignment="1">
      <alignment horizontal="center" vertical="center" wrapText="1"/>
    </xf>
    <xf numFmtId="176" fontId="1" fillId="32" borderId="32" xfId="0" applyNumberFormat="1" applyFont="1" applyFill="1" applyBorder="1" applyAlignment="1">
      <alignment/>
    </xf>
    <xf numFmtId="176" fontId="1" fillId="32" borderId="33" xfId="0" applyNumberFormat="1" applyFont="1" applyFill="1" applyBorder="1" applyAlignment="1">
      <alignment/>
    </xf>
    <xf numFmtId="0" fontId="23" fillId="32" borderId="24" xfId="0" applyFont="1" applyFill="1" applyBorder="1" applyAlignment="1">
      <alignment wrapText="1"/>
    </xf>
    <xf numFmtId="0" fontId="1" fillId="32" borderId="24" xfId="0" applyFont="1" applyFill="1" applyBorder="1" applyAlignment="1">
      <alignment horizontal="center" vertical="center" wrapText="1"/>
    </xf>
    <xf numFmtId="176" fontId="1" fillId="32" borderId="24" xfId="0" applyNumberFormat="1" applyFont="1" applyFill="1" applyBorder="1" applyAlignment="1">
      <alignment/>
    </xf>
    <xf numFmtId="168" fontId="1" fillId="32" borderId="34" xfId="0" applyNumberFormat="1" applyFont="1" applyFill="1" applyBorder="1" applyAlignment="1">
      <alignment/>
    </xf>
    <xf numFmtId="176" fontId="1" fillId="32" borderId="35" xfId="0" applyNumberFormat="1" applyFont="1" applyFill="1" applyBorder="1" applyAlignment="1">
      <alignment/>
    </xf>
    <xf numFmtId="176" fontId="1" fillId="32" borderId="31" xfId="0" applyNumberFormat="1" applyFont="1" applyFill="1" applyBorder="1" applyAlignment="1">
      <alignment/>
    </xf>
    <xf numFmtId="168" fontId="1" fillId="32" borderId="21" xfId="0" applyNumberFormat="1" applyFont="1" applyFill="1" applyBorder="1" applyAlignment="1">
      <alignment/>
    </xf>
    <xf numFmtId="0" fontId="23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23" fillId="32" borderId="10" xfId="0" applyFont="1" applyFill="1" applyBorder="1" applyAlignment="1">
      <alignment horizontal="left" wrapText="1"/>
    </xf>
    <xf numFmtId="0" fontId="8" fillId="32" borderId="10" xfId="56" applyFont="1" applyFill="1" applyBorder="1" applyAlignment="1" applyProtection="1">
      <alignment wrapText="1"/>
      <protection/>
    </xf>
    <xf numFmtId="0" fontId="8" fillId="32" borderId="10" xfId="55" applyFont="1" applyFill="1" applyBorder="1" applyAlignment="1" applyProtection="1">
      <alignment wrapText="1"/>
      <protection/>
    </xf>
    <xf numFmtId="0" fontId="23" fillId="32" borderId="0" xfId="0" applyFont="1" applyFill="1" applyBorder="1" applyAlignment="1">
      <alignment/>
    </xf>
    <xf numFmtId="0" fontId="23" fillId="32" borderId="10" xfId="0" applyFont="1" applyFill="1" applyBorder="1" applyAlignment="1">
      <alignment horizontal="center" vertical="center" wrapText="1"/>
    </xf>
    <xf numFmtId="176" fontId="23" fillId="32" borderId="24" xfId="0" applyNumberFormat="1" applyFont="1" applyFill="1" applyBorder="1" applyAlignment="1">
      <alignment/>
    </xf>
    <xf numFmtId="168" fontId="23" fillId="32" borderId="21" xfId="0" applyNumberFormat="1" applyFont="1" applyFill="1" applyBorder="1" applyAlignment="1">
      <alignment/>
    </xf>
    <xf numFmtId="168" fontId="13" fillId="32" borderId="21" xfId="0" applyNumberFormat="1" applyFont="1" applyFill="1" applyBorder="1" applyAlignment="1">
      <alignment/>
    </xf>
    <xf numFmtId="0" fontId="7" fillId="32" borderId="10" xfId="56" applyFont="1" applyFill="1" applyBorder="1" applyAlignment="1" applyProtection="1">
      <alignment horizontal="left" wrapText="1"/>
      <protection/>
    </xf>
    <xf numFmtId="0" fontId="7" fillId="32" borderId="10" xfId="56" applyFont="1" applyFill="1" applyBorder="1" applyAlignment="1" applyProtection="1">
      <alignment wrapText="1"/>
      <protection/>
    </xf>
    <xf numFmtId="0" fontId="7" fillId="32" borderId="10" xfId="56" applyFont="1" applyFill="1" applyBorder="1" applyAlignment="1" applyProtection="1">
      <alignment horizontal="left" vertical="center" wrapText="1"/>
      <protection/>
    </xf>
    <xf numFmtId="168" fontId="1" fillId="32" borderId="23" xfId="0" applyNumberFormat="1" applyFont="1" applyFill="1" applyBorder="1" applyAlignment="1">
      <alignment/>
    </xf>
    <xf numFmtId="0" fontId="13" fillId="32" borderId="36" xfId="0" applyFont="1" applyFill="1" applyBorder="1" applyAlignment="1">
      <alignment horizontal="left" vertical="top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/>
    </xf>
    <xf numFmtId="178" fontId="1" fillId="32" borderId="37" xfId="0" applyNumberFormat="1" applyFont="1" applyFill="1" applyBorder="1" applyAlignment="1">
      <alignment/>
    </xf>
    <xf numFmtId="16" fontId="1" fillId="32" borderId="20" xfId="0" applyNumberFormat="1" applyFont="1" applyFill="1" applyBorder="1" applyAlignment="1">
      <alignment horizontal="center" vertical="center"/>
    </xf>
    <xf numFmtId="49" fontId="1" fillId="32" borderId="28" xfId="0" applyNumberFormat="1" applyFont="1" applyFill="1" applyBorder="1" applyAlignment="1">
      <alignment horizontal="center" vertical="top"/>
    </xf>
    <xf numFmtId="0" fontId="1" fillId="32" borderId="29" xfId="0" applyFont="1" applyFill="1" applyBorder="1" applyAlignment="1">
      <alignment wrapText="1"/>
    </xf>
    <xf numFmtId="0" fontId="1" fillId="32" borderId="29" xfId="0" applyFont="1" applyFill="1" applyBorder="1" applyAlignment="1">
      <alignment horizontal="center" vertical="center"/>
    </xf>
    <xf numFmtId="0" fontId="1" fillId="32" borderId="29" xfId="53" applyFont="1" applyFill="1" applyBorder="1" applyAlignment="1">
      <alignment horizontal="center" vertical="center"/>
      <protection/>
    </xf>
    <xf numFmtId="0" fontId="1" fillId="32" borderId="30" xfId="53" applyFont="1" applyFill="1" applyBorder="1" applyAlignment="1">
      <alignment horizontal="center" vertical="center"/>
      <protection/>
    </xf>
    <xf numFmtId="0" fontId="1" fillId="32" borderId="38" xfId="0" applyFont="1" applyFill="1" applyBorder="1" applyAlignment="1">
      <alignment/>
    </xf>
    <xf numFmtId="0" fontId="1" fillId="32" borderId="10" xfId="53" applyFont="1" applyFill="1" applyBorder="1" applyAlignment="1">
      <alignment horizontal="center" vertical="center"/>
      <protection/>
    </xf>
    <xf numFmtId="0" fontId="1" fillId="32" borderId="21" xfId="53" applyFont="1" applyFill="1" applyBorder="1" applyAlignment="1">
      <alignment horizontal="center" vertical="center"/>
      <protection/>
    </xf>
    <xf numFmtId="0" fontId="1" fillId="32" borderId="24" xfId="53" applyFont="1" applyFill="1" applyBorder="1" applyAlignment="1">
      <alignment horizontal="center" vertical="center"/>
      <protection/>
    </xf>
    <xf numFmtId="0" fontId="1" fillId="32" borderId="34" xfId="53" applyFont="1" applyFill="1" applyBorder="1" applyAlignment="1">
      <alignment horizontal="center" vertical="center"/>
      <protection/>
    </xf>
    <xf numFmtId="0" fontId="1" fillId="32" borderId="21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2" borderId="39" xfId="0" applyFont="1" applyFill="1" applyBorder="1" applyAlignment="1">
      <alignment wrapText="1"/>
    </xf>
    <xf numFmtId="0" fontId="23" fillId="32" borderId="40" xfId="0" applyFont="1" applyFill="1" applyBorder="1" applyAlignment="1">
      <alignment/>
    </xf>
    <xf numFmtId="0" fontId="4" fillId="32" borderId="10" xfId="54" applyFont="1" applyFill="1" applyBorder="1" applyAlignment="1" applyProtection="1">
      <alignment horizontal="left" vertical="center" wrapText="1"/>
      <protection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/>
    </xf>
    <xf numFmtId="0" fontId="1" fillId="32" borderId="16" xfId="0" applyFont="1" applyFill="1" applyBorder="1" applyAlignment="1">
      <alignment horizontal="center" vertical="top"/>
    </xf>
    <xf numFmtId="0" fontId="23" fillId="32" borderId="24" xfId="0" applyFont="1" applyFill="1" applyBorder="1" applyAlignment="1">
      <alignment wrapText="1"/>
    </xf>
    <xf numFmtId="0" fontId="23" fillId="32" borderId="24" xfId="0" applyFont="1" applyFill="1" applyBorder="1" applyAlignment="1">
      <alignment horizontal="center" vertical="center"/>
    </xf>
    <xf numFmtId="1" fontId="23" fillId="32" borderId="24" xfId="0" applyNumberFormat="1" applyFont="1" applyFill="1" applyBorder="1" applyAlignment="1">
      <alignment/>
    </xf>
    <xf numFmtId="0" fontId="1" fillId="32" borderId="34" xfId="0" applyFont="1" applyFill="1" applyBorder="1" applyAlignment="1">
      <alignment/>
    </xf>
    <xf numFmtId="0" fontId="23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/>
    </xf>
    <xf numFmtId="0" fontId="1" fillId="32" borderId="31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/>
    </xf>
    <xf numFmtId="0" fontId="4" fillId="32" borderId="10" xfId="54" applyFont="1" applyFill="1" applyBorder="1" applyAlignment="1" applyProtection="1">
      <alignment wrapText="1"/>
      <protection/>
    </xf>
    <xf numFmtId="1" fontId="1" fillId="32" borderId="10" xfId="0" applyNumberFormat="1" applyFont="1" applyFill="1" applyBorder="1" applyAlignment="1">
      <alignment/>
    </xf>
    <xf numFmtId="0" fontId="37" fillId="32" borderId="10" xfId="54" applyFont="1" applyFill="1" applyBorder="1" applyAlignment="1" applyProtection="1">
      <alignment wrapText="1"/>
      <protection/>
    </xf>
    <xf numFmtId="0" fontId="83" fillId="32" borderId="10" xfId="0" applyFont="1" applyFill="1" applyBorder="1" applyAlignment="1">
      <alignment/>
    </xf>
    <xf numFmtId="0" fontId="4" fillId="32" borderId="11" xfId="54" applyFont="1" applyFill="1" applyBorder="1" applyAlignment="1" applyProtection="1">
      <alignment wrapText="1"/>
      <protection/>
    </xf>
    <xf numFmtId="0" fontId="1" fillId="32" borderId="41" xfId="0" applyFont="1" applyFill="1" applyBorder="1" applyAlignment="1">
      <alignment/>
    </xf>
    <xf numFmtId="16" fontId="1" fillId="32" borderId="16" xfId="0" applyNumberFormat="1" applyFont="1" applyFill="1" applyBorder="1" applyAlignment="1">
      <alignment horizontal="center" vertical="top"/>
    </xf>
    <xf numFmtId="4" fontId="23" fillId="32" borderId="10" xfId="0" applyNumberFormat="1" applyFont="1" applyFill="1" applyBorder="1" applyAlignment="1">
      <alignment/>
    </xf>
    <xf numFmtId="0" fontId="23" fillId="32" borderId="21" xfId="0" applyFont="1" applyFill="1" applyBorder="1" applyAlignment="1">
      <alignment/>
    </xf>
    <xf numFmtId="176" fontId="1" fillId="32" borderId="10" xfId="0" applyNumberFormat="1" applyFont="1" applyFill="1" applyBorder="1" applyAlignment="1">
      <alignment wrapText="1"/>
    </xf>
    <xf numFmtId="0" fontId="1" fillId="32" borderId="21" xfId="0" applyFont="1" applyFill="1" applyBorder="1" applyAlignment="1">
      <alignment horizontal="right" wrapText="1"/>
    </xf>
    <xf numFmtId="0" fontId="0" fillId="32" borderId="42" xfId="0" applyFill="1" applyBorder="1" applyAlignment="1">
      <alignment horizontal="center"/>
    </xf>
    <xf numFmtId="0" fontId="4" fillId="32" borderId="12" xfId="54" applyFont="1" applyFill="1" applyBorder="1" applyAlignment="1" applyProtection="1">
      <alignment horizontal="left" vertical="center" wrapText="1"/>
      <protection/>
    </xf>
    <xf numFmtId="4" fontId="1" fillId="32" borderId="12" xfId="0" applyNumberFormat="1" applyFont="1" applyFill="1" applyBorder="1" applyAlignment="1">
      <alignment wrapText="1"/>
    </xf>
    <xf numFmtId="0" fontId="1" fillId="32" borderId="23" xfId="0" applyFont="1" applyFill="1" applyBorder="1" applyAlignment="1">
      <alignment horizontal="right" wrapText="1"/>
    </xf>
    <xf numFmtId="0" fontId="1" fillId="32" borderId="39" xfId="0" applyFont="1" applyFill="1" applyBorder="1" applyAlignment="1">
      <alignment wrapText="1"/>
    </xf>
    <xf numFmtId="0" fontId="1" fillId="32" borderId="39" xfId="0" applyFont="1" applyFill="1" applyBorder="1" applyAlignment="1">
      <alignment horizontal="center" vertical="center" wrapText="1"/>
    </xf>
    <xf numFmtId="4" fontId="1" fillId="32" borderId="39" xfId="0" applyNumberFormat="1" applyFont="1" applyFill="1" applyBorder="1" applyAlignment="1">
      <alignment/>
    </xf>
    <xf numFmtId="0" fontId="1" fillId="32" borderId="4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vertical="top"/>
    </xf>
    <xf numFmtId="0" fontId="1" fillId="32" borderId="39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83" fillId="32" borderId="21" xfId="0" applyFont="1" applyFill="1" applyBorder="1" applyAlignment="1">
      <alignment/>
    </xf>
    <xf numFmtId="0" fontId="83" fillId="32" borderId="10" xfId="0" applyFont="1" applyFill="1" applyBorder="1" applyAlignment="1">
      <alignment horizontal="left" vertical="center" wrapText="1"/>
    </xf>
    <xf numFmtId="0" fontId="83" fillId="32" borderId="2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right"/>
    </xf>
    <xf numFmtId="0" fontId="1" fillId="32" borderId="21" xfId="0" applyFont="1" applyFill="1" applyBorder="1" applyAlignment="1">
      <alignment horizontal="right"/>
    </xf>
    <xf numFmtId="168" fontId="1" fillId="32" borderId="10" xfId="0" applyNumberFormat="1" applyFont="1" applyFill="1" applyBorder="1" applyAlignment="1">
      <alignment horizontal="right"/>
    </xf>
    <xf numFmtId="168" fontId="1" fillId="32" borderId="21" xfId="0" applyNumberFormat="1" applyFont="1" applyFill="1" applyBorder="1" applyAlignment="1">
      <alignment horizontal="right"/>
    </xf>
    <xf numFmtId="49" fontId="1" fillId="32" borderId="42" xfId="0" applyNumberFormat="1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left" wrapText="1"/>
    </xf>
    <xf numFmtId="0" fontId="1" fillId="32" borderId="39" xfId="0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/>
    </xf>
    <xf numFmtId="0" fontId="1" fillId="32" borderId="12" xfId="0" applyFont="1" applyFill="1" applyBorder="1" applyAlignment="1">
      <alignment vertical="center" wrapText="1"/>
    </xf>
    <xf numFmtId="3" fontId="1" fillId="32" borderId="12" xfId="0" applyNumberFormat="1" applyFont="1" applyFill="1" applyBorder="1" applyAlignment="1">
      <alignment/>
    </xf>
    <xf numFmtId="49" fontId="1" fillId="32" borderId="44" xfId="0" applyNumberFormat="1" applyFont="1" applyFill="1" applyBorder="1" applyAlignment="1">
      <alignment vertical="top"/>
    </xf>
    <xf numFmtId="0" fontId="1" fillId="32" borderId="39" xfId="0" applyFont="1" applyFill="1" applyBorder="1" applyAlignment="1">
      <alignment vertical="center" wrapText="1"/>
    </xf>
    <xf numFmtId="3" fontId="23" fillId="32" borderId="39" xfId="0" applyNumberFormat="1" applyFont="1" applyFill="1" applyBorder="1" applyAlignment="1">
      <alignment/>
    </xf>
    <xf numFmtId="0" fontId="4" fillId="32" borderId="10" xfId="54" applyFont="1" applyFill="1" applyBorder="1" applyAlignment="1" applyProtection="1">
      <alignment vertical="center" wrapText="1"/>
      <protection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wrapText="1"/>
    </xf>
    <xf numFmtId="0" fontId="1" fillId="32" borderId="12" xfId="0" applyFont="1" applyFill="1" applyBorder="1" applyAlignment="1">
      <alignment/>
    </xf>
    <xf numFmtId="0" fontId="1" fillId="32" borderId="31" xfId="0" applyFont="1" applyFill="1" applyBorder="1" applyAlignment="1">
      <alignment wrapText="1"/>
    </xf>
    <xf numFmtId="0" fontId="1" fillId="32" borderId="15" xfId="0" applyFont="1" applyFill="1" applyBorder="1" applyAlignment="1">
      <alignment horizontal="center" vertical="top"/>
    </xf>
    <xf numFmtId="0" fontId="10" fillId="32" borderId="10" xfId="0" applyFont="1" applyFill="1" applyBorder="1" applyAlignment="1">
      <alignment wrapText="1"/>
    </xf>
    <xf numFmtId="0" fontId="32" fillId="32" borderId="10" xfId="0" applyFont="1" applyFill="1" applyBorder="1" applyAlignment="1">
      <alignment horizontal="left" wrapText="1"/>
    </xf>
    <xf numFmtId="0" fontId="0" fillId="32" borderId="15" xfId="0" applyFill="1" applyBorder="1" applyAlignment="1">
      <alignment horizontal="center" vertical="top"/>
    </xf>
    <xf numFmtId="0" fontId="1" fillId="32" borderId="39" xfId="0" applyFont="1" applyFill="1" applyBorder="1" applyAlignment="1">
      <alignment horizontal="center" vertical="center"/>
    </xf>
    <xf numFmtId="0" fontId="23" fillId="32" borderId="39" xfId="0" applyFont="1" applyFill="1" applyBorder="1" applyAlignment="1">
      <alignment/>
    </xf>
    <xf numFmtId="0" fontId="4" fillId="32" borderId="11" xfId="54" applyFont="1" applyFill="1" applyBorder="1" applyAlignment="1" applyProtection="1">
      <alignment horizontal="left" vertical="center" wrapText="1"/>
      <protection/>
    </xf>
    <xf numFmtId="0" fontId="1" fillId="32" borderId="41" xfId="0" applyFont="1" applyFill="1" applyBorder="1" applyAlignment="1">
      <alignment/>
    </xf>
    <xf numFmtId="0" fontId="1" fillId="32" borderId="22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vertical="center" wrapText="1"/>
    </xf>
    <xf numFmtId="0" fontId="23" fillId="32" borderId="24" xfId="0" applyFont="1" applyFill="1" applyBorder="1" applyAlignment="1">
      <alignment/>
    </xf>
    <xf numFmtId="0" fontId="23" fillId="32" borderId="34" xfId="0" applyFont="1" applyFill="1" applyBorder="1" applyAlignment="1">
      <alignment/>
    </xf>
    <xf numFmtId="16" fontId="1" fillId="32" borderId="13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16" fontId="1" fillId="32" borderId="14" xfId="0" applyNumberFormat="1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 wrapText="1"/>
    </xf>
    <xf numFmtId="0" fontId="39" fillId="32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40" fillId="32" borderId="46" xfId="0" applyNumberFormat="1" applyFont="1" applyFill="1" applyBorder="1" applyAlignment="1">
      <alignment horizontal="center" vertical="center"/>
    </xf>
    <xf numFmtId="1" fontId="40" fillId="32" borderId="47" xfId="0" applyNumberFormat="1" applyFont="1" applyFill="1" applyBorder="1" applyAlignment="1">
      <alignment horizontal="center" vertical="center"/>
    </xf>
    <xf numFmtId="1" fontId="40" fillId="32" borderId="48" xfId="0" applyNumberFormat="1" applyFont="1" applyFill="1" applyBorder="1" applyAlignment="1">
      <alignment horizontal="center" vertical="center"/>
    </xf>
    <xf numFmtId="1" fontId="40" fillId="32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1" fontId="40" fillId="33" borderId="49" xfId="0" applyNumberFormat="1" applyFont="1" applyFill="1" applyBorder="1" applyAlignment="1">
      <alignment horizontal="center" vertical="center"/>
    </xf>
    <xf numFmtId="0" fontId="42" fillId="33" borderId="50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/>
    </xf>
    <xf numFmtId="2" fontId="42" fillId="33" borderId="51" xfId="0" applyNumberFormat="1" applyFont="1" applyFill="1" applyBorder="1" applyAlignment="1">
      <alignment horizontal="center" vertical="center"/>
    </xf>
    <xf numFmtId="0" fontId="42" fillId="33" borderId="52" xfId="0" applyFont="1" applyFill="1" applyBorder="1" applyAlignment="1">
      <alignment horizontal="center" vertical="center" wrapText="1"/>
    </xf>
    <xf numFmtId="0" fontId="42" fillId="33" borderId="53" xfId="0" applyFont="1" applyFill="1" applyBorder="1" applyAlignment="1">
      <alignment horizontal="center" wrapText="1"/>
    </xf>
    <xf numFmtId="2" fontId="42" fillId="33" borderId="53" xfId="0" applyNumberFormat="1" applyFont="1" applyFill="1" applyBorder="1" applyAlignment="1">
      <alignment horizontal="center" vertical="center"/>
    </xf>
    <xf numFmtId="0" fontId="42" fillId="34" borderId="50" xfId="0" applyFont="1" applyFill="1" applyBorder="1" applyAlignment="1">
      <alignment horizontal="center" vertical="center"/>
    </xf>
    <xf numFmtId="0" fontId="42" fillId="34" borderId="51" xfId="0" applyFont="1" applyFill="1" applyBorder="1" applyAlignment="1">
      <alignment horizontal="center"/>
    </xf>
    <xf numFmtId="4" fontId="42" fillId="34" borderId="51" xfId="0" applyNumberFormat="1" applyFont="1" applyFill="1" applyBorder="1" applyAlignment="1">
      <alignment horizontal="center" vertical="center"/>
    </xf>
    <xf numFmtId="0" fontId="42" fillId="34" borderId="52" xfId="0" applyFont="1" applyFill="1" applyBorder="1" applyAlignment="1">
      <alignment horizontal="center" vertical="center" wrapText="1"/>
    </xf>
    <xf numFmtId="0" fontId="42" fillId="34" borderId="53" xfId="0" applyFont="1" applyFill="1" applyBorder="1" applyAlignment="1">
      <alignment horizontal="center" wrapText="1"/>
    </xf>
    <xf numFmtId="4" fontId="42" fillId="34" borderId="53" xfId="0" applyNumberFormat="1" applyFont="1" applyFill="1" applyBorder="1" applyAlignment="1">
      <alignment horizontal="center" vertical="center"/>
    </xf>
    <xf numFmtId="0" fontId="42" fillId="32" borderId="50" xfId="0" applyFont="1" applyFill="1" applyBorder="1" applyAlignment="1">
      <alignment horizontal="center" vertical="center"/>
    </xf>
    <xf numFmtId="0" fontId="42" fillId="32" borderId="50" xfId="0" applyFont="1" applyFill="1" applyBorder="1" applyAlignment="1">
      <alignment horizontal="center"/>
    </xf>
    <xf numFmtId="4" fontId="42" fillId="0" borderId="50" xfId="0" applyNumberFormat="1" applyFont="1" applyFill="1" applyBorder="1" applyAlignment="1">
      <alignment horizontal="center" vertical="center"/>
    </xf>
    <xf numFmtId="0" fontId="42" fillId="32" borderId="52" xfId="0" applyFont="1" applyFill="1" applyBorder="1" applyAlignment="1">
      <alignment horizontal="center" vertical="center" wrapText="1"/>
    </xf>
    <xf numFmtId="0" fontId="42" fillId="32" borderId="52" xfId="0" applyFont="1" applyFill="1" applyBorder="1" applyAlignment="1">
      <alignment horizontal="center" wrapText="1"/>
    </xf>
    <xf numFmtId="4" fontId="42" fillId="0" borderId="52" xfId="0" applyNumberFormat="1" applyFont="1" applyFill="1" applyBorder="1" applyAlignment="1">
      <alignment horizontal="center" vertical="center"/>
    </xf>
    <xf numFmtId="0" fontId="40" fillId="32" borderId="50" xfId="0" applyFont="1" applyFill="1" applyBorder="1" applyAlignment="1">
      <alignment horizontal="center" vertical="center"/>
    </xf>
    <xf numFmtId="0" fontId="40" fillId="32" borderId="50" xfId="0" applyFont="1" applyFill="1" applyBorder="1" applyAlignment="1">
      <alignment horizontal="center"/>
    </xf>
    <xf numFmtId="4" fontId="40" fillId="0" borderId="52" xfId="0" applyNumberFormat="1" applyFont="1" applyFill="1" applyBorder="1" applyAlignment="1">
      <alignment horizontal="center" vertical="center"/>
    </xf>
    <xf numFmtId="4" fontId="40" fillId="0" borderId="31" xfId="0" applyNumberFormat="1" applyFont="1" applyFill="1" applyBorder="1" applyAlignment="1">
      <alignment horizontal="center" vertical="center" wrapText="1"/>
    </xf>
    <xf numFmtId="0" fontId="40" fillId="32" borderId="52" xfId="0" applyFont="1" applyFill="1" applyBorder="1" applyAlignment="1">
      <alignment horizontal="center" vertical="center" wrapText="1"/>
    </xf>
    <xf numFmtId="0" fontId="40" fillId="32" borderId="52" xfId="0" applyFont="1" applyFill="1" applyBorder="1" applyAlignment="1">
      <alignment horizontal="center" wrapText="1"/>
    </xf>
    <xf numFmtId="176" fontId="40" fillId="0" borderId="31" xfId="0" applyNumberFormat="1" applyFont="1" applyFill="1" applyBorder="1" applyAlignment="1">
      <alignment horizontal="center" vertical="center" wrapText="1"/>
    </xf>
    <xf numFmtId="4" fontId="40" fillId="0" borderId="53" xfId="0" applyNumberFormat="1" applyFont="1" applyFill="1" applyBorder="1" applyAlignment="1">
      <alignment horizontal="center" vertical="center"/>
    </xf>
    <xf numFmtId="3" fontId="40" fillId="0" borderId="31" xfId="0" applyNumberFormat="1" applyFont="1" applyFill="1" applyBorder="1" applyAlignment="1">
      <alignment horizontal="center" vertical="center" wrapText="1"/>
    </xf>
    <xf numFmtId="0" fontId="40" fillId="32" borderId="54" xfId="0" applyFont="1" applyFill="1" applyBorder="1" applyAlignment="1">
      <alignment horizontal="center" wrapText="1"/>
    </xf>
    <xf numFmtId="4" fontId="40" fillId="0" borderId="54" xfId="0" applyNumberFormat="1" applyFont="1" applyFill="1" applyBorder="1" applyAlignment="1">
      <alignment horizontal="center" vertical="center"/>
    </xf>
    <xf numFmtId="4" fontId="40" fillId="0" borderId="25" xfId="0" applyNumberFormat="1" applyFont="1" applyFill="1" applyBorder="1" applyAlignment="1">
      <alignment horizontal="center" vertical="center" wrapText="1"/>
    </xf>
    <xf numFmtId="0" fontId="40" fillId="32" borderId="51" xfId="0" applyFont="1" applyFill="1" applyBorder="1" applyAlignment="1">
      <alignment horizontal="center"/>
    </xf>
    <xf numFmtId="0" fontId="40" fillId="32" borderId="10" xfId="0" applyFont="1" applyFill="1" applyBorder="1" applyAlignment="1">
      <alignment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31" xfId="0" applyNumberFormat="1" applyFont="1" applyFill="1" applyBorder="1" applyAlignment="1">
      <alignment horizontal="center" vertical="center"/>
    </xf>
    <xf numFmtId="0" fontId="40" fillId="32" borderId="53" xfId="0" applyFont="1" applyFill="1" applyBorder="1" applyAlignment="1">
      <alignment horizontal="center" wrapText="1"/>
    </xf>
    <xf numFmtId="168" fontId="40" fillId="32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32" borderId="53" xfId="0" applyFont="1" applyFill="1" applyBorder="1" applyAlignment="1">
      <alignment horizontal="center" vertical="center" wrapText="1"/>
    </xf>
    <xf numFmtId="0" fontId="40" fillId="32" borderId="51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/>
    </xf>
    <xf numFmtId="0" fontId="40" fillId="32" borderId="10" xfId="0" applyFont="1" applyFill="1" applyBorder="1" applyAlignment="1">
      <alignment horizontal="center" wrapText="1"/>
    </xf>
    <xf numFmtId="0" fontId="42" fillId="32" borderId="51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32" borderId="53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wrapText="1"/>
    </xf>
    <xf numFmtId="3" fontId="40" fillId="0" borderId="24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0" fontId="40" fillId="32" borderId="31" xfId="0" applyFont="1" applyFill="1" applyBorder="1" applyAlignment="1">
      <alignment horizontal="center"/>
    </xf>
    <xf numFmtId="4" fontId="40" fillId="0" borderId="55" xfId="0" applyNumberFormat="1" applyFont="1" applyFill="1" applyBorder="1" applyAlignment="1">
      <alignment horizontal="center" vertical="center"/>
    </xf>
    <xf numFmtId="0" fontId="40" fillId="32" borderId="56" xfId="0" applyFont="1" applyFill="1" applyBorder="1" applyAlignment="1">
      <alignment horizontal="center" wrapText="1"/>
    </xf>
    <xf numFmtId="4" fontId="40" fillId="0" borderId="57" xfId="0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 vertical="center"/>
    </xf>
    <xf numFmtId="0" fontId="40" fillId="32" borderId="31" xfId="0" applyFont="1" applyFill="1" applyBorder="1" applyAlignment="1">
      <alignment horizontal="center" wrapText="1"/>
    </xf>
    <xf numFmtId="4" fontId="40" fillId="0" borderId="38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32" borderId="51" xfId="0" applyFont="1" applyFill="1" applyBorder="1" applyAlignment="1">
      <alignment horizontal="center" wrapText="1"/>
    </xf>
    <xf numFmtId="4" fontId="42" fillId="0" borderId="51" xfId="0" applyNumberFormat="1" applyFont="1" applyFill="1" applyBorder="1" applyAlignment="1">
      <alignment horizontal="center" vertical="center"/>
    </xf>
    <xf numFmtId="3" fontId="42" fillId="0" borderId="51" xfId="0" applyNumberFormat="1" applyFont="1" applyFill="1" applyBorder="1" applyAlignment="1">
      <alignment horizontal="center" vertical="center"/>
    </xf>
    <xf numFmtId="0" fontId="42" fillId="32" borderId="53" xfId="0" applyFont="1" applyFill="1" applyBorder="1" applyAlignment="1">
      <alignment horizontal="center" wrapText="1"/>
    </xf>
    <xf numFmtId="4" fontId="42" fillId="0" borderId="53" xfId="0" applyNumberFormat="1" applyFont="1" applyFill="1" applyBorder="1" applyAlignment="1">
      <alignment horizontal="center" vertical="center"/>
    </xf>
    <xf numFmtId="3" fontId="42" fillId="0" borderId="53" xfId="0" applyNumberFormat="1" applyFont="1" applyFill="1" applyBorder="1" applyAlignment="1">
      <alignment horizontal="center" vertical="center"/>
    </xf>
    <xf numFmtId="0" fontId="42" fillId="32" borderId="56" xfId="0" applyFont="1" applyFill="1" applyBorder="1" applyAlignment="1">
      <alignment horizontal="center" wrapText="1"/>
    </xf>
    <xf numFmtId="4" fontId="42" fillId="0" borderId="56" xfId="0" applyNumberFormat="1" applyFont="1" applyFill="1" applyBorder="1" applyAlignment="1">
      <alignment horizontal="center" vertical="center"/>
    </xf>
    <xf numFmtId="0" fontId="40" fillId="32" borderId="51" xfId="0" applyFont="1" applyFill="1" applyBorder="1" applyAlignment="1">
      <alignment horizontal="center" wrapText="1"/>
    </xf>
    <xf numFmtId="4" fontId="40" fillId="0" borderId="32" xfId="0" applyNumberFormat="1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76" fontId="40" fillId="32" borderId="3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76" fontId="42" fillId="34" borderId="53" xfId="0" applyNumberFormat="1" applyFont="1" applyFill="1" applyBorder="1" applyAlignment="1">
      <alignment horizontal="center" vertical="center"/>
    </xf>
    <xf numFmtId="0" fontId="42" fillId="34" borderId="56" xfId="0" applyFont="1" applyFill="1" applyBorder="1" applyAlignment="1">
      <alignment horizontal="center" wrapText="1"/>
    </xf>
    <xf numFmtId="4" fontId="42" fillId="34" borderId="56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top" wrapText="1"/>
    </xf>
    <xf numFmtId="4" fontId="44" fillId="0" borderId="31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/>
    </xf>
    <xf numFmtId="4" fontId="45" fillId="0" borderId="11" xfId="0" applyNumberFormat="1" applyFont="1" applyFill="1" applyBorder="1" applyAlignment="1">
      <alignment horizontal="center" vertical="top" wrapText="1"/>
    </xf>
    <xf numFmtId="168" fontId="40" fillId="0" borderId="2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168" fontId="40" fillId="32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0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0" fontId="40" fillId="32" borderId="58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top" wrapText="1"/>
    </xf>
    <xf numFmtId="0" fontId="40" fillId="32" borderId="55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2" fontId="41" fillId="0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34" borderId="5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/>
    </xf>
    <xf numFmtId="0" fontId="42" fillId="34" borderId="5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wrapText="1"/>
    </xf>
    <xf numFmtId="4" fontId="46" fillId="0" borderId="24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vertical="top"/>
    </xf>
    <xf numFmtId="0" fontId="1" fillId="32" borderId="0" xfId="0" applyFont="1" applyFill="1" applyAlignment="1">
      <alignment horizontal="center" vertical="top"/>
    </xf>
    <xf numFmtId="0" fontId="19" fillId="32" borderId="59" xfId="0" applyFont="1" applyFill="1" applyBorder="1" applyAlignment="1">
      <alignment horizontal="center" vertical="center" wrapText="1"/>
    </xf>
    <xf numFmtId="0" fontId="20" fillId="32" borderId="60" xfId="0" applyFont="1" applyFill="1" applyBorder="1" applyAlignment="1">
      <alignment/>
    </xf>
    <xf numFmtId="0" fontId="1" fillId="32" borderId="44" xfId="0" applyFont="1" applyFill="1" applyBorder="1" applyAlignment="1">
      <alignment horizontal="center" vertical="top"/>
    </xf>
    <xf numFmtId="0" fontId="1" fillId="32" borderId="15" xfId="0" applyFont="1" applyFill="1" applyBorder="1" applyAlignment="1">
      <alignment horizontal="center" vertical="top"/>
    </xf>
    <xf numFmtId="0" fontId="10" fillId="32" borderId="10" xfId="0" applyFont="1" applyFill="1" applyBorder="1" applyAlignment="1">
      <alignment horizontal="left" wrapText="1"/>
    </xf>
    <xf numFmtId="0" fontId="10" fillId="32" borderId="21" xfId="0" applyFont="1" applyFill="1" applyBorder="1" applyAlignment="1">
      <alignment horizontal="left" wrapText="1"/>
    </xf>
    <xf numFmtId="0" fontId="11" fillId="32" borderId="0" xfId="0" applyFont="1" applyFill="1" applyAlignment="1">
      <alignment horizontal="right" vertical="center"/>
    </xf>
    <xf numFmtId="0" fontId="2" fillId="32" borderId="20" xfId="0" applyFont="1" applyFill="1" applyBorder="1" applyAlignment="1">
      <alignment horizontal="center" wrapText="1"/>
    </xf>
    <xf numFmtId="0" fontId="2" fillId="32" borderId="61" xfId="0" applyFont="1" applyFill="1" applyBorder="1" applyAlignment="1">
      <alignment horizontal="center" wrapText="1"/>
    </xf>
    <xf numFmtId="0" fontId="2" fillId="32" borderId="62" xfId="0" applyFont="1" applyFill="1" applyBorder="1" applyAlignment="1">
      <alignment horizontal="center" wrapText="1"/>
    </xf>
    <xf numFmtId="0" fontId="2" fillId="32" borderId="63" xfId="0" applyFont="1" applyFill="1" applyBorder="1" applyAlignment="1">
      <alignment horizontal="center" wrapText="1"/>
    </xf>
    <xf numFmtId="0" fontId="2" fillId="32" borderId="64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9" fillId="32" borderId="60" xfId="0" applyFont="1" applyFill="1" applyBorder="1" applyAlignment="1">
      <alignment/>
    </xf>
    <xf numFmtId="0" fontId="6" fillId="32" borderId="0" xfId="0" applyFont="1" applyFill="1" applyAlignment="1">
      <alignment horizontal="center" wrapText="1"/>
    </xf>
    <xf numFmtId="0" fontId="32" fillId="32" borderId="10" xfId="0" applyFont="1" applyFill="1" applyBorder="1" applyAlignment="1">
      <alignment horizontal="left" wrapText="1"/>
    </xf>
    <xf numFmtId="0" fontId="10" fillId="32" borderId="31" xfId="0" applyFont="1" applyFill="1" applyBorder="1" applyAlignment="1">
      <alignment horizontal="left" wrapText="1"/>
    </xf>
    <xf numFmtId="0" fontId="10" fillId="32" borderId="32" xfId="0" applyFont="1" applyFill="1" applyBorder="1" applyAlignment="1">
      <alignment horizontal="left" wrapText="1"/>
    </xf>
    <xf numFmtId="0" fontId="10" fillId="32" borderId="33" xfId="0" applyFont="1" applyFill="1" applyBorder="1" applyAlignment="1">
      <alignment horizontal="left" wrapText="1"/>
    </xf>
    <xf numFmtId="0" fontId="2" fillId="32" borderId="65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66" xfId="0" applyFont="1" applyFill="1" applyBorder="1" applyAlignment="1">
      <alignment horizontal="center" wrapText="1"/>
    </xf>
    <xf numFmtId="49" fontId="2" fillId="32" borderId="67" xfId="0" applyNumberFormat="1" applyFont="1" applyFill="1" applyBorder="1" applyAlignment="1">
      <alignment horizontal="center" vertical="center" wrapText="1"/>
    </xf>
    <xf numFmtId="49" fontId="2" fillId="32" borderId="68" xfId="0" applyNumberFormat="1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9" fillId="32" borderId="70" xfId="0" applyFont="1" applyFill="1" applyBorder="1" applyAlignment="1">
      <alignment horizontal="center" vertical="center"/>
    </xf>
    <xf numFmtId="0" fontId="26" fillId="32" borderId="31" xfId="0" applyFont="1" applyFill="1" applyBorder="1" applyAlignment="1">
      <alignment horizontal="left" vertical="justify"/>
    </xf>
    <xf numFmtId="0" fontId="26" fillId="32" borderId="32" xfId="0" applyFont="1" applyFill="1" applyBorder="1" applyAlignment="1">
      <alignment horizontal="left" vertical="justify"/>
    </xf>
    <xf numFmtId="0" fontId="26" fillId="32" borderId="33" xfId="0" applyFont="1" applyFill="1" applyBorder="1" applyAlignment="1">
      <alignment horizontal="left" vertical="justify"/>
    </xf>
    <xf numFmtId="0" fontId="21" fillId="32" borderId="71" xfId="0" applyFont="1" applyFill="1" applyBorder="1" applyAlignment="1">
      <alignment horizontal="center" vertical="center" wrapText="1"/>
    </xf>
    <xf numFmtId="0" fontId="21" fillId="32" borderId="72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left" wrapText="1"/>
    </xf>
    <xf numFmtId="0" fontId="10" fillId="32" borderId="32" xfId="0" applyFont="1" applyFill="1" applyBorder="1" applyAlignment="1">
      <alignment horizontal="left" wrapText="1"/>
    </xf>
    <xf numFmtId="0" fontId="10" fillId="32" borderId="33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1" fillId="32" borderId="73" xfId="0" applyFont="1" applyFill="1" applyBorder="1" applyAlignment="1">
      <alignment wrapText="1"/>
    </xf>
    <xf numFmtId="0" fontId="0" fillId="32" borderId="62" xfId="0" applyFill="1" applyBorder="1" applyAlignment="1">
      <alignment wrapText="1"/>
    </xf>
    <xf numFmtId="0" fontId="0" fillId="32" borderId="63" xfId="0" applyFill="1" applyBorder="1" applyAlignment="1">
      <alignment wrapText="1"/>
    </xf>
    <xf numFmtId="0" fontId="2" fillId="32" borderId="74" xfId="0" applyFont="1" applyFill="1" applyBorder="1" applyAlignment="1">
      <alignment horizontal="center" wrapText="1"/>
    </xf>
    <xf numFmtId="0" fontId="2" fillId="32" borderId="75" xfId="0" applyFont="1" applyFill="1" applyBorder="1" applyAlignment="1">
      <alignment horizontal="center" wrapText="1"/>
    </xf>
    <xf numFmtId="0" fontId="1" fillId="32" borderId="44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vertical="top"/>
    </xf>
    <xf numFmtId="0" fontId="0" fillId="32" borderId="22" xfId="0" applyFont="1" applyFill="1" applyBorder="1" applyAlignment="1">
      <alignment vertical="top"/>
    </xf>
    <xf numFmtId="49" fontId="1" fillId="32" borderId="44" xfId="0" applyNumberFormat="1" applyFont="1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0" fontId="13" fillId="32" borderId="16" xfId="0" applyFont="1" applyFill="1" applyBorder="1" applyAlignment="1">
      <alignment horizontal="center" vertical="top"/>
    </xf>
    <xf numFmtId="0" fontId="10" fillId="32" borderId="31" xfId="0" applyFont="1" applyFill="1" applyBorder="1" applyAlignment="1">
      <alignment horizontal="left"/>
    </xf>
    <xf numFmtId="0" fontId="10" fillId="32" borderId="32" xfId="0" applyFont="1" applyFill="1" applyBorder="1" applyAlignment="1">
      <alignment horizontal="left"/>
    </xf>
    <xf numFmtId="0" fontId="10" fillId="32" borderId="33" xfId="0" applyFont="1" applyFill="1" applyBorder="1" applyAlignment="1">
      <alignment horizontal="left"/>
    </xf>
    <xf numFmtId="0" fontId="1" fillId="32" borderId="31" xfId="0" applyFont="1" applyFill="1" applyBorder="1" applyAlignment="1">
      <alignment horizontal="left" wrapText="1"/>
    </xf>
    <xf numFmtId="0" fontId="1" fillId="32" borderId="32" xfId="0" applyFont="1" applyFill="1" applyBorder="1" applyAlignment="1">
      <alignment horizontal="left" wrapText="1"/>
    </xf>
    <xf numFmtId="0" fontId="1" fillId="32" borderId="33" xfId="0" applyFont="1" applyFill="1" applyBorder="1" applyAlignment="1">
      <alignment horizontal="left" wrapText="1"/>
    </xf>
    <xf numFmtId="0" fontId="13" fillId="32" borderId="15" xfId="0" applyFont="1" applyFill="1" applyBorder="1" applyAlignment="1">
      <alignment horizontal="center" vertical="top"/>
    </xf>
    <xf numFmtId="0" fontId="13" fillId="32" borderId="22" xfId="0" applyFont="1" applyFill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vertical="center"/>
    </xf>
    <xf numFmtId="49" fontId="40" fillId="32" borderId="76" xfId="0" applyNumberFormat="1" applyFont="1" applyFill="1" applyBorder="1" applyAlignment="1">
      <alignment horizontal="left" vertical="center" wrapText="1" shrinkToFit="1"/>
    </xf>
    <xf numFmtId="49" fontId="40" fillId="32" borderId="77" xfId="0" applyNumberFormat="1" applyFont="1" applyFill="1" applyBorder="1" applyAlignment="1">
      <alignment horizontal="left" vertical="center" wrapText="1" shrinkToFit="1"/>
    </xf>
    <xf numFmtId="49" fontId="40" fillId="32" borderId="78" xfId="0" applyNumberFormat="1" applyFont="1" applyFill="1" applyBorder="1" applyAlignment="1">
      <alignment horizontal="left" vertical="center" wrapText="1" shrinkToFit="1"/>
    </xf>
    <xf numFmtId="49" fontId="13" fillId="32" borderId="11" xfId="0" applyNumberFormat="1" applyFont="1" applyFill="1" applyBorder="1" applyAlignment="1">
      <alignment horizontal="center" vertical="center"/>
    </xf>
    <xf numFmtId="49" fontId="13" fillId="32" borderId="36" xfId="0" applyNumberFormat="1" applyFont="1" applyFill="1" applyBorder="1" applyAlignment="1">
      <alignment horizontal="center" vertical="center"/>
    </xf>
    <xf numFmtId="49" fontId="13" fillId="32" borderId="24" xfId="0" applyNumberFormat="1" applyFont="1" applyFill="1" applyBorder="1" applyAlignment="1">
      <alignment horizontal="center" vertical="center"/>
    </xf>
    <xf numFmtId="0" fontId="84" fillId="32" borderId="79" xfId="0" applyFont="1" applyFill="1" applyBorder="1" applyAlignment="1">
      <alignment horizontal="left" vertical="center" wrapText="1"/>
    </xf>
    <xf numFmtId="0" fontId="84" fillId="32" borderId="77" xfId="0" applyFont="1" applyFill="1" applyBorder="1" applyAlignment="1">
      <alignment horizontal="left" vertical="center" wrapText="1"/>
    </xf>
    <xf numFmtId="0" fontId="84" fillId="32" borderId="78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7" fillId="32" borderId="50" xfId="0" applyFont="1" applyFill="1" applyBorder="1" applyAlignment="1">
      <alignment horizontal="center" vertical="center"/>
    </xf>
    <xf numFmtId="0" fontId="47" fillId="32" borderId="52" xfId="0" applyFont="1" applyFill="1" applyBorder="1" applyAlignment="1">
      <alignment horizontal="center" vertical="center"/>
    </xf>
    <xf numFmtId="0" fontId="47" fillId="32" borderId="54" xfId="0" applyFont="1" applyFill="1" applyBorder="1" applyAlignment="1">
      <alignment horizontal="center" vertical="center"/>
    </xf>
    <xf numFmtId="0" fontId="42" fillId="32" borderId="50" xfId="0" applyFont="1" applyFill="1" applyBorder="1" applyAlignment="1">
      <alignment horizontal="left" vertical="center" wrapText="1"/>
    </xf>
    <xf numFmtId="0" fontId="42" fillId="32" borderId="5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40" fillId="32" borderId="57" xfId="0" applyFont="1" applyFill="1" applyBorder="1" applyAlignment="1">
      <alignment horizontal="center" vertical="center" wrapText="1"/>
    </xf>
    <xf numFmtId="0" fontId="40" fillId="32" borderId="58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24" xfId="0" applyNumberFormat="1" applyFont="1" applyFill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/>
    </xf>
    <xf numFmtId="2" fontId="41" fillId="0" borderId="24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42" fillId="34" borderId="52" xfId="0" applyNumberFormat="1" applyFont="1" applyFill="1" applyBorder="1" applyAlignment="1">
      <alignment horizontal="center" vertical="center"/>
    </xf>
    <xf numFmtId="1" fontId="42" fillId="34" borderId="54" xfId="0" applyNumberFormat="1" applyFont="1" applyFill="1" applyBorder="1" applyAlignment="1">
      <alignment horizontal="center" vertical="center"/>
    </xf>
    <xf numFmtId="0" fontId="43" fillId="34" borderId="52" xfId="0" applyFont="1" applyFill="1" applyBorder="1" applyAlignment="1">
      <alignment horizontal="center" vertical="center" wrapText="1"/>
    </xf>
    <xf numFmtId="0" fontId="43" fillId="34" borderId="54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49" fontId="40" fillId="32" borderId="52" xfId="0" applyNumberFormat="1" applyFont="1" applyFill="1" applyBorder="1" applyAlignment="1">
      <alignment horizontal="center" vertical="center"/>
    </xf>
    <xf numFmtId="0" fontId="40" fillId="32" borderId="52" xfId="0" applyFont="1" applyFill="1" applyBorder="1" applyAlignment="1">
      <alignment horizontal="center" vertical="center" wrapText="1"/>
    </xf>
    <xf numFmtId="49" fontId="42" fillId="32" borderId="54" xfId="0" applyNumberFormat="1" applyFont="1" applyFill="1" applyBorder="1" applyAlignment="1">
      <alignment horizontal="center" vertical="center"/>
    </xf>
    <xf numFmtId="49" fontId="42" fillId="32" borderId="49" xfId="0" applyNumberFormat="1" applyFont="1" applyFill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1" xfId="0" applyFont="1" applyFill="1" applyBorder="1" applyAlignment="1">
      <alignment horizontal="center" vertical="center" wrapText="1"/>
    </xf>
    <xf numFmtId="0" fontId="40" fillId="32" borderId="54" xfId="0" applyFont="1" applyFill="1" applyBorder="1" applyAlignment="1">
      <alignment horizontal="center" vertical="center" wrapText="1"/>
    </xf>
    <xf numFmtId="0" fontId="40" fillId="32" borderId="49" xfId="0" applyFont="1" applyFill="1" applyBorder="1" applyAlignment="1">
      <alignment horizontal="center" vertical="center" wrapText="1"/>
    </xf>
    <xf numFmtId="0" fontId="40" fillId="32" borderId="50" xfId="0" applyFont="1" applyFill="1" applyBorder="1" applyAlignment="1">
      <alignment horizontal="center" vertical="center" wrapText="1"/>
    </xf>
    <xf numFmtId="0" fontId="40" fillId="32" borderId="80" xfId="0" applyFont="1" applyFill="1" applyBorder="1" applyAlignment="1">
      <alignment horizontal="center" vertical="center"/>
    </xf>
    <xf numFmtId="0" fontId="40" fillId="32" borderId="81" xfId="0" applyFont="1" applyFill="1" applyBorder="1" applyAlignment="1">
      <alignment horizontal="center" vertical="center"/>
    </xf>
    <xf numFmtId="0" fontId="40" fillId="32" borderId="82" xfId="0" applyFont="1" applyFill="1" applyBorder="1" applyAlignment="1">
      <alignment horizontal="center" vertical="center"/>
    </xf>
    <xf numFmtId="1" fontId="42" fillId="32" borderId="50" xfId="0" applyNumberFormat="1" applyFont="1" applyFill="1" applyBorder="1" applyAlignment="1">
      <alignment horizontal="center" vertical="center"/>
    </xf>
    <xf numFmtId="1" fontId="42" fillId="32" borderId="52" xfId="0" applyNumberFormat="1" applyFont="1" applyFill="1" applyBorder="1" applyAlignment="1">
      <alignment horizontal="center" vertical="center"/>
    </xf>
    <xf numFmtId="0" fontId="42" fillId="32" borderId="50" xfId="0" applyFont="1" applyFill="1" applyBorder="1" applyAlignment="1">
      <alignment horizontal="center" vertical="center" wrapText="1"/>
    </xf>
    <xf numFmtId="0" fontId="42" fillId="32" borderId="52" xfId="0" applyFont="1" applyFill="1" applyBorder="1" applyAlignment="1">
      <alignment horizontal="center" vertical="center" wrapText="1"/>
    </xf>
    <xf numFmtId="2" fontId="40" fillId="32" borderId="10" xfId="0" applyNumberFormat="1" applyFont="1" applyFill="1" applyBorder="1" applyAlignment="1">
      <alignment horizontal="center" vertical="center" wrapText="1"/>
    </xf>
    <xf numFmtId="49" fontId="40" fillId="32" borderId="54" xfId="0" applyNumberFormat="1" applyFont="1" applyFill="1" applyBorder="1" applyAlignment="1">
      <alignment horizontal="center" vertical="center"/>
    </xf>
    <xf numFmtId="49" fontId="40" fillId="32" borderId="49" xfId="0" applyNumberFormat="1" applyFont="1" applyFill="1" applyBorder="1" applyAlignment="1">
      <alignment horizontal="center" vertical="center"/>
    </xf>
    <xf numFmtId="49" fontId="40" fillId="32" borderId="83" xfId="0" applyNumberFormat="1" applyFont="1" applyFill="1" applyBorder="1" applyAlignment="1">
      <alignment horizontal="center" vertical="center"/>
    </xf>
    <xf numFmtId="0" fontId="40" fillId="32" borderId="83" xfId="0" applyFont="1" applyFill="1" applyBorder="1" applyAlignment="1">
      <alignment horizontal="center" vertical="center" wrapText="1"/>
    </xf>
    <xf numFmtId="0" fontId="40" fillId="34" borderId="52" xfId="0" applyFont="1" applyFill="1" applyBorder="1" applyAlignment="1">
      <alignment horizontal="center" vertical="center" wrapText="1"/>
    </xf>
    <xf numFmtId="0" fontId="40" fillId="34" borderId="54" xfId="0" applyFont="1" applyFill="1" applyBorder="1" applyAlignment="1">
      <alignment horizontal="center" vertical="center" wrapText="1"/>
    </xf>
    <xf numFmtId="49" fontId="40" fillId="32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  <xf numFmtId="49" fontId="40" fillId="32" borderId="50" xfId="0" applyNumberFormat="1" applyFont="1" applyFill="1" applyBorder="1" applyAlignment="1">
      <alignment horizontal="center" vertical="center"/>
    </xf>
    <xf numFmtId="0" fontId="40" fillId="34" borderId="50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" fontId="42" fillId="33" borderId="49" xfId="0" applyNumberFormat="1" applyFont="1" applyFill="1" applyBorder="1" applyAlignment="1">
      <alignment horizontal="center" vertical="center" wrapText="1"/>
    </xf>
    <xf numFmtId="1" fontId="42" fillId="33" borderId="50" xfId="0" applyNumberFormat="1" applyFont="1" applyFill="1" applyBorder="1" applyAlignment="1">
      <alignment horizontal="center" vertical="center" wrapText="1"/>
    </xf>
    <xf numFmtId="1" fontId="40" fillId="34" borderId="54" xfId="0" applyNumberFormat="1" applyFont="1" applyFill="1" applyBorder="1" applyAlignment="1">
      <alignment horizontal="center" vertical="center"/>
    </xf>
    <xf numFmtId="1" fontId="40" fillId="34" borderId="49" xfId="0" applyNumberFormat="1" applyFont="1" applyFill="1" applyBorder="1" applyAlignment="1">
      <alignment horizontal="center" vertical="center"/>
    </xf>
    <xf numFmtId="1" fontId="40" fillId="34" borderId="50" xfId="0" applyNumberFormat="1" applyFont="1" applyFill="1" applyBorder="1" applyAlignment="1">
      <alignment horizontal="center" vertical="center"/>
    </xf>
    <xf numFmtId="1" fontId="43" fillId="34" borderId="54" xfId="0" applyNumberFormat="1" applyFont="1" applyFill="1" applyBorder="1" applyAlignment="1">
      <alignment horizontal="center" vertical="center" wrapText="1"/>
    </xf>
    <xf numFmtId="1" fontId="43" fillId="34" borderId="49" xfId="0" applyNumberFormat="1" applyFont="1" applyFill="1" applyBorder="1" applyAlignment="1">
      <alignment horizontal="center" vertical="center" wrapText="1"/>
    </xf>
    <xf numFmtId="1" fontId="43" fillId="34" borderId="50" xfId="0" applyNumberFormat="1" applyFont="1" applyFill="1" applyBorder="1" applyAlignment="1">
      <alignment horizontal="center" vertical="center" wrapText="1"/>
    </xf>
    <xf numFmtId="0" fontId="40" fillId="32" borderId="52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0" fontId="39" fillId="32" borderId="11" xfId="0" applyFont="1" applyFill="1" applyBorder="1" applyAlignment="1">
      <alignment horizontal="center" vertical="center" wrapText="1"/>
    </xf>
    <xf numFmtId="0" fontId="39" fillId="32" borderId="36" xfId="0" applyFont="1" applyFill="1" applyBorder="1" applyAlignment="1">
      <alignment horizontal="center" vertical="center" wrapText="1"/>
    </xf>
    <xf numFmtId="0" fontId="39" fillId="32" borderId="31" xfId="0" applyFont="1" applyFill="1" applyBorder="1" applyAlignment="1">
      <alignment horizontal="center" vertical="center" wrapText="1"/>
    </xf>
    <xf numFmtId="0" fontId="39" fillId="32" borderId="3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PageLayoutView="0" workbookViewId="0" topLeftCell="A100">
      <selection activeCell="C121" sqref="C121"/>
    </sheetView>
  </sheetViews>
  <sheetFormatPr defaultColWidth="9.00390625" defaultRowHeight="12.75"/>
  <cols>
    <col min="1" max="1" width="4.75390625" style="14" customWidth="1"/>
    <col min="2" max="2" width="50.125" style="13" customWidth="1"/>
    <col min="3" max="3" width="14.375" style="14" customWidth="1"/>
    <col min="4" max="4" width="12.75390625" style="13" customWidth="1"/>
    <col min="5" max="5" width="11.625" style="13" customWidth="1"/>
    <col min="6" max="6" width="8.875" style="13" customWidth="1"/>
    <col min="7" max="7" width="9.125" style="13" bestFit="1" customWidth="1"/>
    <col min="8" max="16384" width="9.125" style="13" customWidth="1"/>
  </cols>
  <sheetData>
    <row r="1" spans="1:5" ht="13.5" customHeight="1">
      <c r="A1" s="341" t="s">
        <v>72</v>
      </c>
      <c r="B1" s="341"/>
      <c r="C1" s="341"/>
      <c r="D1" s="341"/>
      <c r="E1" s="341"/>
    </row>
    <row r="2" spans="1:5" ht="17.25" customHeight="1">
      <c r="A2" s="347" t="s">
        <v>46</v>
      </c>
      <c r="B2" s="347"/>
      <c r="C2" s="347"/>
      <c r="D2" s="347"/>
      <c r="E2" s="347"/>
    </row>
    <row r="3" spans="1:5" ht="39.75" customHeight="1">
      <c r="A3" s="351" t="s">
        <v>146</v>
      </c>
      <c r="B3" s="347"/>
      <c r="C3" s="347"/>
      <c r="D3" s="347"/>
      <c r="E3" s="347"/>
    </row>
    <row r="4" spans="1:5" ht="15" customHeight="1">
      <c r="A4" s="334" t="s">
        <v>147</v>
      </c>
      <c r="B4" s="334"/>
      <c r="C4" s="334"/>
      <c r="D4" s="334"/>
      <c r="E4" s="334"/>
    </row>
    <row r="5" spans="1:5" ht="17.25" customHeight="1">
      <c r="A5" s="348" t="s">
        <v>257</v>
      </c>
      <c r="B5" s="348"/>
      <c r="C5" s="348"/>
      <c r="D5" s="348"/>
      <c r="E5" s="348"/>
    </row>
    <row r="6" ht="13.5" customHeight="1" thickBot="1">
      <c r="E6" s="75"/>
    </row>
    <row r="7" spans="1:5" ht="24" customHeight="1">
      <c r="A7" s="359" t="s">
        <v>0</v>
      </c>
      <c r="B7" s="349" t="s">
        <v>1</v>
      </c>
      <c r="C7" s="361" t="s">
        <v>73</v>
      </c>
      <c r="D7" s="335" t="s">
        <v>258</v>
      </c>
      <c r="E7" s="366" t="s">
        <v>213</v>
      </c>
    </row>
    <row r="8" spans="1:5" ht="30" customHeight="1" thickBot="1">
      <c r="A8" s="360"/>
      <c r="B8" s="350"/>
      <c r="C8" s="362"/>
      <c r="D8" s="336"/>
      <c r="E8" s="367"/>
    </row>
    <row r="9" spans="1:5" ht="15" customHeight="1" thickBot="1">
      <c r="A9" s="342" t="s">
        <v>74</v>
      </c>
      <c r="B9" s="343"/>
      <c r="C9" s="343"/>
      <c r="D9" s="344"/>
      <c r="E9" s="345"/>
    </row>
    <row r="10" spans="1:5" ht="12.75">
      <c r="A10" s="208" t="s">
        <v>2</v>
      </c>
      <c r="B10" s="209" t="s">
        <v>259</v>
      </c>
      <c r="C10" s="77" t="s">
        <v>171</v>
      </c>
      <c r="D10" s="210">
        <v>246</v>
      </c>
      <c r="E10" s="211">
        <v>99.9</v>
      </c>
    </row>
    <row r="11" spans="1:5" ht="12.75">
      <c r="A11" s="73" t="s">
        <v>4</v>
      </c>
      <c r="B11" s="45" t="s">
        <v>160</v>
      </c>
      <c r="C11" s="46" t="s">
        <v>3</v>
      </c>
      <c r="D11" s="79">
        <v>2128</v>
      </c>
      <c r="E11" s="137">
        <v>103.4</v>
      </c>
    </row>
    <row r="12" spans="1:5" ht="12.75">
      <c r="A12" s="73" t="s">
        <v>5</v>
      </c>
      <c r="B12" s="45" t="s">
        <v>161</v>
      </c>
      <c r="C12" s="46" t="s">
        <v>3</v>
      </c>
      <c r="D12" s="79">
        <v>3316</v>
      </c>
      <c r="E12" s="137">
        <v>96.1</v>
      </c>
    </row>
    <row r="13" spans="1:5" ht="12.75">
      <c r="A13" s="73" t="s">
        <v>52</v>
      </c>
      <c r="B13" s="45" t="s">
        <v>105</v>
      </c>
      <c r="C13" s="46" t="s">
        <v>3</v>
      </c>
      <c r="D13" s="79">
        <v>942</v>
      </c>
      <c r="E13" s="137">
        <v>29.3</v>
      </c>
    </row>
    <row r="14" spans="1:5" ht="12.75">
      <c r="A14" s="212" t="s">
        <v>67</v>
      </c>
      <c r="B14" s="45" t="s">
        <v>79</v>
      </c>
      <c r="C14" s="213" t="s">
        <v>130</v>
      </c>
      <c r="D14" s="80">
        <v>8.7</v>
      </c>
      <c r="E14" s="137"/>
    </row>
    <row r="15" spans="1:5" ht="12.75">
      <c r="A15" s="73" t="s">
        <v>66</v>
      </c>
      <c r="B15" s="45" t="s">
        <v>80</v>
      </c>
      <c r="C15" s="213" t="s">
        <v>130</v>
      </c>
      <c r="D15" s="80">
        <v>13.5</v>
      </c>
      <c r="E15" s="137"/>
    </row>
    <row r="16" spans="1:5" ht="12.75">
      <c r="A16" s="212" t="s">
        <v>68</v>
      </c>
      <c r="B16" s="45" t="s">
        <v>149</v>
      </c>
      <c r="C16" s="213" t="s">
        <v>130</v>
      </c>
      <c r="D16" s="80">
        <v>-4.8</v>
      </c>
      <c r="E16" s="137"/>
    </row>
    <row r="17" spans="1:5" ht="13.5" customHeight="1" thickBot="1">
      <c r="A17" s="214" t="s">
        <v>104</v>
      </c>
      <c r="B17" s="47" t="s">
        <v>69</v>
      </c>
      <c r="C17" s="213" t="s">
        <v>130</v>
      </c>
      <c r="D17" s="81">
        <v>3.8</v>
      </c>
      <c r="E17" s="138"/>
    </row>
    <row r="18" spans="1:5" ht="15" customHeight="1" thickBot="1">
      <c r="A18" s="342" t="s">
        <v>131</v>
      </c>
      <c r="B18" s="343"/>
      <c r="C18" s="343"/>
      <c r="D18" s="343"/>
      <c r="E18" s="346"/>
    </row>
    <row r="19" spans="1:5" ht="25.5" customHeight="1">
      <c r="A19" s="337" t="s">
        <v>47</v>
      </c>
      <c r="B19" s="139" t="s">
        <v>238</v>
      </c>
      <c r="C19" s="204" t="s">
        <v>3</v>
      </c>
      <c r="D19" s="205">
        <v>36881</v>
      </c>
      <c r="E19" s="140">
        <v>98.2</v>
      </c>
    </row>
    <row r="20" spans="1:5" ht="11.25" customHeight="1">
      <c r="A20" s="338"/>
      <c r="B20" s="353" t="s">
        <v>134</v>
      </c>
      <c r="C20" s="354"/>
      <c r="D20" s="354"/>
      <c r="E20" s="355"/>
    </row>
    <row r="21" spans="1:5" ht="12.75">
      <c r="A21" s="338"/>
      <c r="B21" s="141" t="s">
        <v>24</v>
      </c>
      <c r="C21" s="46" t="s">
        <v>3</v>
      </c>
      <c r="D21" s="79">
        <v>1183</v>
      </c>
      <c r="E21" s="137">
        <v>100</v>
      </c>
    </row>
    <row r="22" spans="1:5" ht="12.75">
      <c r="A22" s="338"/>
      <c r="B22" s="141" t="s">
        <v>25</v>
      </c>
      <c r="C22" s="46" t="s">
        <v>3</v>
      </c>
      <c r="D22" s="79"/>
      <c r="E22" s="137"/>
    </row>
    <row r="23" spans="1:5" ht="12.75">
      <c r="A23" s="338"/>
      <c r="B23" s="141" t="s">
        <v>19</v>
      </c>
      <c r="C23" s="46" t="s">
        <v>3</v>
      </c>
      <c r="D23" s="79">
        <v>9933</v>
      </c>
      <c r="E23" s="137">
        <v>90.7</v>
      </c>
    </row>
    <row r="24" spans="1:5" ht="12.75" customHeight="1">
      <c r="A24" s="338"/>
      <c r="B24" s="141" t="s">
        <v>26</v>
      </c>
      <c r="C24" s="46" t="s">
        <v>3</v>
      </c>
      <c r="D24" s="79">
        <v>1721</v>
      </c>
      <c r="E24" s="137">
        <v>99.9</v>
      </c>
    </row>
    <row r="25" spans="1:5" ht="12.75">
      <c r="A25" s="338"/>
      <c r="B25" s="141" t="s">
        <v>18</v>
      </c>
      <c r="C25" s="46" t="s">
        <v>3</v>
      </c>
      <c r="D25" s="79">
        <v>1499</v>
      </c>
      <c r="E25" s="137">
        <v>101.8</v>
      </c>
    </row>
    <row r="26" spans="1:5" ht="37.5" customHeight="1">
      <c r="A26" s="338"/>
      <c r="B26" s="141" t="s">
        <v>27</v>
      </c>
      <c r="C26" s="46" t="s">
        <v>3</v>
      </c>
      <c r="D26" s="79">
        <v>2321</v>
      </c>
      <c r="E26" s="137">
        <v>104.7</v>
      </c>
    </row>
    <row r="27" spans="1:5" ht="12.75">
      <c r="A27" s="338"/>
      <c r="B27" s="141" t="s">
        <v>28</v>
      </c>
      <c r="C27" s="46" t="s">
        <v>3</v>
      </c>
      <c r="D27" s="79">
        <v>1644</v>
      </c>
      <c r="E27" s="137">
        <v>100.4</v>
      </c>
    </row>
    <row r="28" spans="1:5" ht="12.75">
      <c r="A28" s="338"/>
      <c r="B28" s="141" t="s">
        <v>23</v>
      </c>
      <c r="C28" s="46" t="s">
        <v>3</v>
      </c>
      <c r="D28" s="79">
        <v>5188</v>
      </c>
      <c r="E28" s="137">
        <v>103.3</v>
      </c>
    </row>
    <row r="29" spans="1:5" ht="12.75">
      <c r="A29" s="338"/>
      <c r="B29" s="141" t="s">
        <v>29</v>
      </c>
      <c r="C29" s="46" t="s">
        <v>3</v>
      </c>
      <c r="D29" s="79">
        <v>4967</v>
      </c>
      <c r="E29" s="137">
        <v>99.4</v>
      </c>
    </row>
    <row r="30" spans="1:6" ht="25.5">
      <c r="A30" s="338"/>
      <c r="B30" s="206" t="s">
        <v>30</v>
      </c>
      <c r="C30" s="142" t="s">
        <v>3</v>
      </c>
      <c r="D30" s="143">
        <v>2292</v>
      </c>
      <c r="E30" s="207">
        <v>106.5</v>
      </c>
      <c r="F30" s="15"/>
    </row>
    <row r="31" spans="1:5" ht="24" customHeight="1">
      <c r="A31" s="73" t="s">
        <v>53</v>
      </c>
      <c r="B31" s="47" t="s">
        <v>116</v>
      </c>
      <c r="C31" s="46" t="s">
        <v>45</v>
      </c>
      <c r="D31" s="79">
        <v>0.38</v>
      </c>
      <c r="E31" s="137"/>
    </row>
    <row r="32" spans="1:5" ht="25.5">
      <c r="A32" s="144" t="s">
        <v>51</v>
      </c>
      <c r="B32" s="145" t="s">
        <v>117</v>
      </c>
      <c r="C32" s="146" t="s">
        <v>44</v>
      </c>
      <c r="D32" s="147">
        <v>941</v>
      </c>
      <c r="E32" s="148"/>
    </row>
    <row r="33" spans="1:5" ht="12.75">
      <c r="A33" s="76"/>
      <c r="B33" s="353" t="s">
        <v>122</v>
      </c>
      <c r="C33" s="354"/>
      <c r="D33" s="354"/>
      <c r="E33" s="355"/>
    </row>
    <row r="34" spans="1:5" ht="12.75">
      <c r="A34" s="76"/>
      <c r="B34" s="149" t="s">
        <v>48</v>
      </c>
      <c r="C34" s="150" t="s">
        <v>44</v>
      </c>
      <c r="D34" s="151">
        <v>16</v>
      </c>
      <c r="E34" s="137"/>
    </row>
    <row r="35" spans="1:5" ht="12.75">
      <c r="A35" s="76"/>
      <c r="B35" s="201" t="s">
        <v>244</v>
      </c>
      <c r="C35" s="46" t="s">
        <v>44</v>
      </c>
      <c r="D35" s="79">
        <v>5</v>
      </c>
      <c r="E35" s="137"/>
    </row>
    <row r="36" spans="1:5" ht="12.75">
      <c r="A36" s="333"/>
      <c r="B36" s="201" t="s">
        <v>245</v>
      </c>
      <c r="C36" s="46" t="s">
        <v>44</v>
      </c>
      <c r="D36" s="79">
        <v>8</v>
      </c>
      <c r="E36" s="137"/>
    </row>
    <row r="37" spans="1:5" ht="12.75">
      <c r="A37" s="200"/>
      <c r="B37" s="201" t="s">
        <v>245</v>
      </c>
      <c r="C37" s="46" t="s">
        <v>44</v>
      </c>
      <c r="D37" s="79">
        <v>3</v>
      </c>
      <c r="E37" s="137"/>
    </row>
    <row r="38" spans="1:5" ht="12.75">
      <c r="A38" s="76"/>
      <c r="B38" s="149" t="s">
        <v>113</v>
      </c>
      <c r="C38" s="150" t="s">
        <v>44</v>
      </c>
      <c r="D38" s="151">
        <v>925</v>
      </c>
      <c r="E38" s="137"/>
    </row>
    <row r="39" spans="1:5" ht="12.75">
      <c r="A39" s="76"/>
      <c r="B39" s="82" t="s">
        <v>226</v>
      </c>
      <c r="C39" s="152" t="s">
        <v>44</v>
      </c>
      <c r="D39" s="79">
        <v>39</v>
      </c>
      <c r="E39" s="153"/>
    </row>
    <row r="40" spans="1:5" ht="13.5">
      <c r="A40" s="76"/>
      <c r="B40" s="363" t="s">
        <v>78</v>
      </c>
      <c r="C40" s="364"/>
      <c r="D40" s="364"/>
      <c r="E40" s="365"/>
    </row>
    <row r="41" spans="1:5" ht="12.75">
      <c r="A41" s="76"/>
      <c r="B41" s="154" t="s">
        <v>24</v>
      </c>
      <c r="C41" s="46" t="s">
        <v>44</v>
      </c>
      <c r="D41" s="79"/>
      <c r="E41" s="137"/>
    </row>
    <row r="42" spans="1:5" ht="12.75" customHeight="1">
      <c r="A42" s="76"/>
      <c r="B42" s="154" t="s">
        <v>25</v>
      </c>
      <c r="C42" s="46" t="s">
        <v>44</v>
      </c>
      <c r="D42" s="79"/>
      <c r="E42" s="137"/>
    </row>
    <row r="43" spans="1:5" ht="12.75">
      <c r="A43" s="76"/>
      <c r="B43" s="154" t="s">
        <v>19</v>
      </c>
      <c r="C43" s="46" t="s">
        <v>44</v>
      </c>
      <c r="D43" s="155"/>
      <c r="E43" s="137"/>
    </row>
    <row r="44" spans="1:5" ht="12.75">
      <c r="A44" s="76"/>
      <c r="B44" s="156" t="s">
        <v>227</v>
      </c>
      <c r="C44" s="46" t="s">
        <v>44</v>
      </c>
      <c r="D44" s="155">
        <v>5</v>
      </c>
      <c r="E44" s="137"/>
    </row>
    <row r="45" spans="1:5" ht="12.75">
      <c r="A45" s="76"/>
      <c r="B45" s="156" t="s">
        <v>242</v>
      </c>
      <c r="C45" s="46" t="s">
        <v>44</v>
      </c>
      <c r="D45" s="155">
        <v>27</v>
      </c>
      <c r="E45" s="137"/>
    </row>
    <row r="46" spans="1:5" ht="12.75">
      <c r="A46" s="76"/>
      <c r="B46" s="156" t="s">
        <v>228</v>
      </c>
      <c r="C46" s="46" t="s">
        <v>44</v>
      </c>
      <c r="D46" s="155">
        <v>50</v>
      </c>
      <c r="E46" s="137"/>
    </row>
    <row r="47" spans="1:5" ht="12.75">
      <c r="A47" s="200"/>
      <c r="B47" s="156" t="s">
        <v>261</v>
      </c>
      <c r="C47" s="46" t="s">
        <v>44</v>
      </c>
      <c r="D47" s="155">
        <v>30</v>
      </c>
      <c r="E47" s="137"/>
    </row>
    <row r="48" spans="1:5" ht="12.75">
      <c r="A48" s="200"/>
      <c r="B48" s="156" t="s">
        <v>262</v>
      </c>
      <c r="C48" s="46" t="s">
        <v>44</v>
      </c>
      <c r="D48" s="155">
        <v>40</v>
      </c>
      <c r="E48" s="137"/>
    </row>
    <row r="49" spans="1:5" ht="12.75">
      <c r="A49" s="200"/>
      <c r="B49" s="156" t="s">
        <v>267</v>
      </c>
      <c r="C49" s="46" t="s">
        <v>44</v>
      </c>
      <c r="D49" s="155">
        <v>5</v>
      </c>
      <c r="E49" s="137"/>
    </row>
    <row r="50" spans="1:5" ht="13.5" customHeight="1">
      <c r="A50" s="76"/>
      <c r="B50" s="154" t="s">
        <v>26</v>
      </c>
      <c r="C50" s="46" t="s">
        <v>44</v>
      </c>
      <c r="D50" s="155"/>
      <c r="E50" s="137"/>
    </row>
    <row r="51" spans="1:5" ht="13.5" customHeight="1">
      <c r="A51" s="76"/>
      <c r="B51" s="154" t="s">
        <v>18</v>
      </c>
      <c r="C51" s="46" t="s">
        <v>44</v>
      </c>
      <c r="D51" s="157"/>
      <c r="E51" s="137"/>
    </row>
    <row r="52" spans="1:5" ht="38.25">
      <c r="A52" s="76"/>
      <c r="B52" s="154" t="s">
        <v>27</v>
      </c>
      <c r="C52" s="46" t="s">
        <v>44</v>
      </c>
      <c r="D52" s="79">
        <v>442</v>
      </c>
      <c r="E52" s="137"/>
    </row>
    <row r="53" spans="1:5" ht="12.75">
      <c r="A53" s="76"/>
      <c r="B53" s="154" t="s">
        <v>28</v>
      </c>
      <c r="C53" s="46" t="s">
        <v>44</v>
      </c>
      <c r="D53" s="79"/>
      <c r="E53" s="137"/>
    </row>
    <row r="54" spans="1:5" ht="12.75">
      <c r="A54" s="76"/>
      <c r="B54" s="154" t="s">
        <v>23</v>
      </c>
      <c r="C54" s="46" t="s">
        <v>44</v>
      </c>
      <c r="D54" s="79">
        <v>205</v>
      </c>
      <c r="E54" s="137"/>
    </row>
    <row r="55" spans="1:5" ht="15" customHeight="1">
      <c r="A55" s="76"/>
      <c r="B55" s="158" t="s">
        <v>29</v>
      </c>
      <c r="C55" s="142" t="s">
        <v>44</v>
      </c>
      <c r="D55" s="143"/>
      <c r="E55" s="159"/>
    </row>
    <row r="56" spans="1:5" ht="25.5">
      <c r="A56" s="76"/>
      <c r="B56" s="154" t="s">
        <v>30</v>
      </c>
      <c r="C56" s="46" t="s">
        <v>44</v>
      </c>
      <c r="D56" s="79"/>
      <c r="E56" s="137"/>
    </row>
    <row r="57" spans="1:5" ht="12.75">
      <c r="A57" s="76"/>
      <c r="B57" s="156" t="s">
        <v>260</v>
      </c>
      <c r="C57" s="142" t="s">
        <v>44</v>
      </c>
      <c r="D57" s="143">
        <v>56</v>
      </c>
      <c r="E57" s="159"/>
    </row>
    <row r="58" spans="1:5" ht="25.5">
      <c r="A58" s="76"/>
      <c r="B58" s="154" t="s">
        <v>31</v>
      </c>
      <c r="C58" s="142" t="s">
        <v>44</v>
      </c>
      <c r="D58" s="143"/>
      <c r="E58" s="159"/>
    </row>
    <row r="59" spans="1:5" ht="12.75">
      <c r="A59" s="76"/>
      <c r="B59" s="156" t="s">
        <v>235</v>
      </c>
      <c r="C59" s="142" t="s">
        <v>44</v>
      </c>
      <c r="D59" s="143">
        <v>26</v>
      </c>
      <c r="E59" s="159"/>
    </row>
    <row r="60" spans="1:5" ht="14.25" customHeight="1">
      <c r="A60" s="76"/>
      <c r="B60" s="154" t="s">
        <v>214</v>
      </c>
      <c r="C60" s="142" t="s">
        <v>44</v>
      </c>
      <c r="D60" s="143"/>
      <c r="E60" s="159"/>
    </row>
    <row r="61" spans="1:5" s="23" customFormat="1" ht="25.5">
      <c r="A61" s="160" t="s">
        <v>54</v>
      </c>
      <c r="B61" s="149" t="s">
        <v>239</v>
      </c>
      <c r="C61" s="83" t="s">
        <v>16</v>
      </c>
      <c r="D61" s="161">
        <v>34278.9</v>
      </c>
      <c r="E61" s="162">
        <v>104.8</v>
      </c>
    </row>
    <row r="62" spans="1:5" s="23" customFormat="1" ht="12.75">
      <c r="A62" s="76"/>
      <c r="B62" s="339" t="s">
        <v>75</v>
      </c>
      <c r="C62" s="339"/>
      <c r="D62" s="339"/>
      <c r="E62" s="340"/>
    </row>
    <row r="63" spans="1:5" s="23" customFormat="1" ht="12.75">
      <c r="A63" s="76"/>
      <c r="B63" s="141" t="s">
        <v>24</v>
      </c>
      <c r="C63" s="83" t="s">
        <v>16</v>
      </c>
      <c r="D63" s="85">
        <v>31128.2</v>
      </c>
      <c r="E63" s="137">
        <v>110.4</v>
      </c>
    </row>
    <row r="64" spans="1:5" s="23" customFormat="1" ht="12.75" customHeight="1">
      <c r="A64" s="76"/>
      <c r="B64" s="141" t="s">
        <v>25</v>
      </c>
      <c r="C64" s="83" t="s">
        <v>16</v>
      </c>
      <c r="D64" s="79"/>
      <c r="E64" s="137"/>
    </row>
    <row r="65" spans="1:5" s="23" customFormat="1" ht="12.75">
      <c r="A65" s="76"/>
      <c r="B65" s="141" t="s">
        <v>19</v>
      </c>
      <c r="C65" s="83" t="s">
        <v>16</v>
      </c>
      <c r="D65" s="84">
        <v>38578.3</v>
      </c>
      <c r="E65" s="137">
        <v>106.6</v>
      </c>
    </row>
    <row r="66" spans="1:5" s="23" customFormat="1" ht="15.75" customHeight="1">
      <c r="A66" s="76"/>
      <c r="B66" s="141" t="s">
        <v>26</v>
      </c>
      <c r="C66" s="83" t="s">
        <v>16</v>
      </c>
      <c r="D66" s="84">
        <v>44505.4</v>
      </c>
      <c r="E66" s="137">
        <v>104.9</v>
      </c>
    </row>
    <row r="67" spans="1:5" s="23" customFormat="1" ht="12.75">
      <c r="A67" s="76"/>
      <c r="B67" s="141" t="s">
        <v>18</v>
      </c>
      <c r="C67" s="83" t="s">
        <v>16</v>
      </c>
      <c r="D67" s="84">
        <v>36611.3</v>
      </c>
      <c r="E67" s="137">
        <v>96.8</v>
      </c>
    </row>
    <row r="68" spans="1:5" s="23" customFormat="1" ht="38.25">
      <c r="A68" s="76"/>
      <c r="B68" s="141" t="s">
        <v>154</v>
      </c>
      <c r="C68" s="83" t="s">
        <v>16</v>
      </c>
      <c r="D68" s="163">
        <v>28957.5</v>
      </c>
      <c r="E68" s="164">
        <v>112.8</v>
      </c>
    </row>
    <row r="69" spans="1:5" s="23" customFormat="1" ht="12.75">
      <c r="A69" s="76"/>
      <c r="B69" s="141" t="s">
        <v>229</v>
      </c>
      <c r="C69" s="83" t="s">
        <v>16</v>
      </c>
      <c r="D69" s="163">
        <v>21805.7</v>
      </c>
      <c r="E69" s="164">
        <v>112.5</v>
      </c>
    </row>
    <row r="70" spans="1:5" s="23" customFormat="1" ht="12.75">
      <c r="A70" s="76"/>
      <c r="B70" s="141" t="s">
        <v>155</v>
      </c>
      <c r="C70" s="83" t="s">
        <v>16</v>
      </c>
      <c r="D70" s="45">
        <v>25504.8</v>
      </c>
      <c r="E70" s="164">
        <v>105.8</v>
      </c>
    </row>
    <row r="71" spans="1:5" s="23" customFormat="1" ht="12.75">
      <c r="A71" s="76"/>
      <c r="B71" s="141" t="s">
        <v>23</v>
      </c>
      <c r="C71" s="83" t="s">
        <v>16</v>
      </c>
      <c r="D71" s="85">
        <v>31045.6</v>
      </c>
      <c r="E71" s="137">
        <v>106.1</v>
      </c>
    </row>
    <row r="72" spans="1:5" s="23" customFormat="1" ht="12.75">
      <c r="A72" s="76"/>
      <c r="B72" s="141" t="s">
        <v>29</v>
      </c>
      <c r="C72" s="83" t="s">
        <v>16</v>
      </c>
      <c r="D72" s="85">
        <v>31560.5</v>
      </c>
      <c r="E72" s="137">
        <v>105.1</v>
      </c>
    </row>
    <row r="73" spans="1:5" s="23" customFormat="1" ht="25.5" customHeight="1" thickBot="1">
      <c r="A73" s="165"/>
      <c r="B73" s="166" t="s">
        <v>30</v>
      </c>
      <c r="C73" s="86" t="s">
        <v>16</v>
      </c>
      <c r="D73" s="167">
        <v>27867.5</v>
      </c>
      <c r="E73" s="168">
        <v>110</v>
      </c>
    </row>
    <row r="74" spans="1:5" ht="23.25" customHeight="1" thickBot="1">
      <c r="A74" s="376" t="s">
        <v>132</v>
      </c>
      <c r="B74" s="344"/>
      <c r="C74" s="344"/>
      <c r="D74" s="344"/>
      <c r="E74" s="377"/>
    </row>
    <row r="75" spans="1:5" ht="68.25" customHeight="1">
      <c r="A75" s="49" t="s">
        <v>151</v>
      </c>
      <c r="B75" s="169" t="s">
        <v>211</v>
      </c>
      <c r="C75" s="170" t="s">
        <v>55</v>
      </c>
      <c r="D75" s="171">
        <v>38155084</v>
      </c>
      <c r="E75" s="172">
        <v>90.9</v>
      </c>
    </row>
    <row r="76" spans="1:5" ht="48" customHeight="1">
      <c r="A76" s="49" t="s">
        <v>152</v>
      </c>
      <c r="B76" s="173" t="s">
        <v>114</v>
      </c>
      <c r="C76" s="46" t="s">
        <v>77</v>
      </c>
      <c r="D76" s="79"/>
      <c r="E76" s="137"/>
    </row>
    <row r="77" spans="1:5" ht="21.75" customHeight="1" thickBot="1">
      <c r="A77" s="87"/>
      <c r="B77" s="88" t="s">
        <v>170</v>
      </c>
      <c r="C77" s="89"/>
      <c r="D77" s="89"/>
      <c r="E77" s="90"/>
    </row>
    <row r="78" spans="1:5" ht="21.75" customHeight="1" thickBot="1">
      <c r="A78" s="174"/>
      <c r="B78" s="343" t="s">
        <v>218</v>
      </c>
      <c r="C78" s="343"/>
      <c r="D78" s="343"/>
      <c r="E78" s="346"/>
    </row>
    <row r="79" spans="1:5" ht="27" customHeight="1">
      <c r="A79" s="378" t="s">
        <v>197</v>
      </c>
      <c r="B79" s="175" t="s">
        <v>219</v>
      </c>
      <c r="C79" s="170" t="s">
        <v>55</v>
      </c>
      <c r="D79" s="171">
        <v>3937134</v>
      </c>
      <c r="E79" s="172">
        <v>128.4</v>
      </c>
    </row>
    <row r="80" spans="1:5" ht="12" customHeight="1">
      <c r="A80" s="379"/>
      <c r="B80" s="384" t="s">
        <v>76</v>
      </c>
      <c r="C80" s="385"/>
      <c r="D80" s="385"/>
      <c r="E80" s="386"/>
    </row>
    <row r="81" spans="1:5" ht="12.75">
      <c r="A81" s="379"/>
      <c r="B81" s="176" t="s">
        <v>6</v>
      </c>
      <c r="C81" s="83" t="s">
        <v>55</v>
      </c>
      <c r="D81" s="157"/>
      <c r="E81" s="177"/>
    </row>
    <row r="82" spans="1:5" ht="12" customHeight="1">
      <c r="A82" s="380"/>
      <c r="B82" s="176" t="s">
        <v>7</v>
      </c>
      <c r="C82" s="83" t="s">
        <v>55</v>
      </c>
      <c r="D82" s="157"/>
      <c r="E82" s="177"/>
    </row>
    <row r="83" spans="1:5" ht="26.25" customHeight="1">
      <c r="A83" s="383" t="s">
        <v>56</v>
      </c>
      <c r="B83" s="173" t="s">
        <v>8</v>
      </c>
      <c r="C83" s="173"/>
      <c r="D83" s="178"/>
      <c r="E83" s="179"/>
    </row>
    <row r="84" spans="1:5" ht="10.5" customHeight="1">
      <c r="A84" s="390"/>
      <c r="B84" s="79" t="s">
        <v>9</v>
      </c>
      <c r="C84" s="46" t="s">
        <v>77</v>
      </c>
      <c r="D84" s="79">
        <v>24018</v>
      </c>
      <c r="E84" s="137">
        <v>142.3</v>
      </c>
    </row>
    <row r="85" spans="1:5" ht="12" customHeight="1">
      <c r="A85" s="390"/>
      <c r="B85" s="79" t="s">
        <v>10</v>
      </c>
      <c r="C85" s="46" t="s">
        <v>77</v>
      </c>
      <c r="D85" s="79">
        <v>7689</v>
      </c>
      <c r="E85" s="137">
        <v>120.6</v>
      </c>
    </row>
    <row r="86" spans="1:5" ht="12" customHeight="1">
      <c r="A86" s="390"/>
      <c r="B86" s="79" t="s">
        <v>14</v>
      </c>
      <c r="C86" s="46" t="s">
        <v>77</v>
      </c>
      <c r="D86" s="180">
        <v>2634</v>
      </c>
      <c r="E86" s="181">
        <v>83.9</v>
      </c>
    </row>
    <row r="87" spans="1:5" ht="12.75">
      <c r="A87" s="390"/>
      <c r="B87" s="79" t="s">
        <v>13</v>
      </c>
      <c r="C87" s="46" t="s">
        <v>77</v>
      </c>
      <c r="D87" s="182">
        <v>7770</v>
      </c>
      <c r="E87" s="183">
        <v>107</v>
      </c>
    </row>
    <row r="88" spans="1:5" ht="12.75">
      <c r="A88" s="390"/>
      <c r="B88" s="79" t="s">
        <v>11</v>
      </c>
      <c r="C88" s="46" t="s">
        <v>77</v>
      </c>
      <c r="D88" s="182">
        <v>57255</v>
      </c>
      <c r="E88" s="183">
        <v>103</v>
      </c>
    </row>
    <row r="89" spans="1:5" ht="12.75">
      <c r="A89" s="391"/>
      <c r="B89" s="79" t="s">
        <v>12</v>
      </c>
      <c r="C89" s="46" t="s">
        <v>15</v>
      </c>
      <c r="D89" s="182">
        <v>605</v>
      </c>
      <c r="E89" s="183">
        <v>101</v>
      </c>
    </row>
    <row r="90" spans="1:5" ht="66.75" customHeight="1" thickBot="1">
      <c r="A90" s="184" t="s">
        <v>185</v>
      </c>
      <c r="B90" s="185" t="s">
        <v>186</v>
      </c>
      <c r="C90" s="373" t="s">
        <v>263</v>
      </c>
      <c r="D90" s="374"/>
      <c r="E90" s="375"/>
    </row>
    <row r="91" spans="1:5" ht="22.5" customHeight="1" thickBot="1">
      <c r="A91" s="91"/>
      <c r="B91" s="357" t="s">
        <v>184</v>
      </c>
      <c r="C91" s="357"/>
      <c r="D91" s="357"/>
      <c r="E91" s="358"/>
    </row>
    <row r="92" spans="1:5" ht="15.75" customHeight="1">
      <c r="A92" s="92" t="s">
        <v>115</v>
      </c>
      <c r="B92" s="186" t="s">
        <v>59</v>
      </c>
      <c r="C92" s="170" t="s">
        <v>17</v>
      </c>
      <c r="D92" s="171">
        <v>12992278.4</v>
      </c>
      <c r="E92" s="172">
        <v>117.9</v>
      </c>
    </row>
    <row r="93" spans="1:5" ht="18.75" customHeight="1">
      <c r="A93" s="73" t="s">
        <v>49</v>
      </c>
      <c r="B93" s="47" t="s">
        <v>60</v>
      </c>
      <c r="C93" s="83" t="s">
        <v>17</v>
      </c>
      <c r="D93" s="187">
        <v>135250</v>
      </c>
      <c r="E93" s="137">
        <v>116.6</v>
      </c>
    </row>
    <row r="94" spans="1:5" ht="18" customHeight="1" thickBot="1">
      <c r="A94" s="50" t="s">
        <v>58</v>
      </c>
      <c r="B94" s="188" t="s">
        <v>61</v>
      </c>
      <c r="C94" s="86" t="s">
        <v>17</v>
      </c>
      <c r="D94" s="189">
        <v>3320685.8</v>
      </c>
      <c r="E94" s="138">
        <v>98.2</v>
      </c>
    </row>
    <row r="95" spans="1:5" ht="37.5" customHeight="1" thickBot="1">
      <c r="A95" s="342" t="s">
        <v>159</v>
      </c>
      <c r="B95" s="343"/>
      <c r="C95" s="343"/>
      <c r="D95" s="343"/>
      <c r="E95" s="346"/>
    </row>
    <row r="96" spans="1:5" ht="12.75">
      <c r="A96" s="190" t="s">
        <v>153</v>
      </c>
      <c r="B96" s="191" t="s">
        <v>240</v>
      </c>
      <c r="C96" s="170" t="s">
        <v>57</v>
      </c>
      <c r="D96" s="192">
        <v>7689217</v>
      </c>
      <c r="E96" s="140">
        <v>127.4</v>
      </c>
    </row>
    <row r="97" spans="1:5" ht="15.75" customHeight="1">
      <c r="A97" s="51"/>
      <c r="B97" s="353" t="s">
        <v>78</v>
      </c>
      <c r="C97" s="354"/>
      <c r="D97" s="354"/>
      <c r="E97" s="355"/>
    </row>
    <row r="98" spans="1:5" ht="12.75">
      <c r="A98" s="51"/>
      <c r="B98" s="193" t="s">
        <v>24</v>
      </c>
      <c r="C98" s="83" t="s">
        <v>17</v>
      </c>
      <c r="D98" s="187">
        <v>378263</v>
      </c>
      <c r="E98" s="137">
        <v>86.1</v>
      </c>
    </row>
    <row r="99" spans="1:5" ht="15.75" customHeight="1">
      <c r="A99" s="51"/>
      <c r="B99" s="193" t="s">
        <v>25</v>
      </c>
      <c r="C99" s="83" t="s">
        <v>17</v>
      </c>
      <c r="D99" s="79"/>
      <c r="E99" s="137"/>
    </row>
    <row r="100" spans="1:5" ht="12.75">
      <c r="A100" s="51"/>
      <c r="B100" s="193" t="s">
        <v>19</v>
      </c>
      <c r="C100" s="83" t="s">
        <v>17</v>
      </c>
      <c r="D100" s="187">
        <v>1516187</v>
      </c>
      <c r="E100" s="137">
        <v>77.5</v>
      </c>
    </row>
    <row r="101" spans="1:5" ht="15" customHeight="1">
      <c r="A101" s="51"/>
      <c r="B101" s="193" t="s">
        <v>26</v>
      </c>
      <c r="C101" s="83" t="s">
        <v>17</v>
      </c>
      <c r="D101" s="187">
        <v>227226</v>
      </c>
      <c r="E101" s="137">
        <v>235.6</v>
      </c>
    </row>
    <row r="102" spans="1:5" ht="12.75">
      <c r="A102" s="51"/>
      <c r="B102" s="193" t="s">
        <v>18</v>
      </c>
      <c r="C102" s="83" t="s">
        <v>17</v>
      </c>
      <c r="D102" s="79">
        <v>150147</v>
      </c>
      <c r="E102" s="137">
        <v>15.3</v>
      </c>
    </row>
    <row r="103" spans="1:5" ht="38.25">
      <c r="A103" s="51"/>
      <c r="B103" s="193" t="s">
        <v>27</v>
      </c>
      <c r="C103" s="83" t="s">
        <v>17</v>
      </c>
      <c r="D103" s="187">
        <v>473177</v>
      </c>
      <c r="E103" s="137">
        <v>110.2</v>
      </c>
    </row>
    <row r="104" spans="1:5" ht="12.75">
      <c r="A104" s="51"/>
      <c r="B104" s="193" t="s">
        <v>157</v>
      </c>
      <c r="C104" s="83" t="s">
        <v>17</v>
      </c>
      <c r="D104" s="187">
        <v>557785</v>
      </c>
      <c r="E104" s="137">
        <v>159.4</v>
      </c>
    </row>
    <row r="105" spans="1:5" ht="12.75">
      <c r="A105" s="51"/>
      <c r="B105" s="141" t="s">
        <v>148</v>
      </c>
      <c r="C105" s="83" t="s">
        <v>17</v>
      </c>
      <c r="D105" s="79"/>
      <c r="E105" s="137"/>
    </row>
    <row r="106" spans="1:5" ht="12.75">
      <c r="A106" s="51"/>
      <c r="B106" s="141" t="s">
        <v>23</v>
      </c>
      <c r="C106" s="83" t="s">
        <v>17</v>
      </c>
      <c r="D106" s="187">
        <v>1197902</v>
      </c>
      <c r="E106" s="137">
        <v>470.3</v>
      </c>
    </row>
    <row r="107" spans="1:5" ht="12.75">
      <c r="A107" s="51"/>
      <c r="B107" s="141" t="s">
        <v>29</v>
      </c>
      <c r="C107" s="83" t="s">
        <v>17</v>
      </c>
      <c r="D107" s="187">
        <v>49600</v>
      </c>
      <c r="E107" s="137">
        <v>82.8</v>
      </c>
    </row>
    <row r="108" spans="1:5" ht="25.5">
      <c r="A108" s="51"/>
      <c r="B108" s="141" t="s">
        <v>30</v>
      </c>
      <c r="C108" s="83" t="s">
        <v>17</v>
      </c>
      <c r="D108" s="187">
        <v>284729</v>
      </c>
      <c r="E108" s="137">
        <v>207.9</v>
      </c>
    </row>
    <row r="109" spans="1:5" ht="24" customHeight="1">
      <c r="A109" s="52" t="s">
        <v>50</v>
      </c>
      <c r="B109" s="45" t="s">
        <v>212</v>
      </c>
      <c r="C109" s="83"/>
      <c r="D109" s="79"/>
      <c r="E109" s="137"/>
    </row>
    <row r="110" spans="1:5" ht="13.5" customHeight="1">
      <c r="A110" s="51"/>
      <c r="B110" s="45" t="s">
        <v>121</v>
      </c>
      <c r="C110" s="83" t="s">
        <v>17</v>
      </c>
      <c r="D110" s="187">
        <v>2843404</v>
      </c>
      <c r="E110" s="153"/>
    </row>
    <row r="111" spans="1:5" ht="12.75" customHeight="1">
      <c r="A111" s="51"/>
      <c r="B111" s="45" t="s">
        <v>230</v>
      </c>
      <c r="C111" s="83" t="s">
        <v>180</v>
      </c>
      <c r="D111" s="187">
        <v>4845813</v>
      </c>
      <c r="E111" s="79"/>
    </row>
    <row r="112" spans="1:5" ht="13.5" customHeight="1">
      <c r="A112" s="51"/>
      <c r="B112" s="339" t="s">
        <v>75</v>
      </c>
      <c r="C112" s="352"/>
      <c r="D112" s="352"/>
      <c r="E112" s="352"/>
    </row>
    <row r="113" spans="1:5" ht="13.5" customHeight="1">
      <c r="A113" s="51"/>
      <c r="B113" s="194" t="s">
        <v>231</v>
      </c>
      <c r="C113" s="195" t="s">
        <v>180</v>
      </c>
      <c r="D113" s="187">
        <v>678100</v>
      </c>
      <c r="E113" s="202"/>
    </row>
    <row r="114" spans="1:5" ht="13.5" customHeight="1">
      <c r="A114" s="51"/>
      <c r="B114" s="194" t="s">
        <v>232</v>
      </c>
      <c r="C114" s="195" t="s">
        <v>180</v>
      </c>
      <c r="D114" s="187">
        <v>190900</v>
      </c>
      <c r="E114" s="202"/>
    </row>
    <row r="115" spans="1:5" ht="13.5" customHeight="1">
      <c r="A115" s="51"/>
      <c r="B115" s="194" t="s">
        <v>233</v>
      </c>
      <c r="C115" s="195" t="s">
        <v>180</v>
      </c>
      <c r="D115" s="187">
        <v>1920735</v>
      </c>
      <c r="E115" s="202"/>
    </row>
    <row r="116" spans="1:5" ht="13.5" customHeight="1">
      <c r="A116" s="51"/>
      <c r="B116" s="339" t="s">
        <v>75</v>
      </c>
      <c r="C116" s="352"/>
      <c r="D116" s="352"/>
      <c r="E116" s="352"/>
    </row>
    <row r="117" spans="1:5" ht="15" customHeight="1">
      <c r="A117" s="51"/>
      <c r="B117" s="45" t="s">
        <v>102</v>
      </c>
      <c r="C117" s="83" t="s">
        <v>17</v>
      </c>
      <c r="D117" s="187">
        <v>128835</v>
      </c>
      <c r="E117" s="137"/>
    </row>
    <row r="118" spans="1:5" ht="15.75" customHeight="1">
      <c r="A118" s="51"/>
      <c r="B118" s="45" t="s">
        <v>103</v>
      </c>
      <c r="C118" s="83" t="s">
        <v>17</v>
      </c>
      <c r="D118" s="187">
        <v>642536</v>
      </c>
      <c r="E118" s="137"/>
    </row>
    <row r="119" spans="1:5" ht="15" customHeight="1">
      <c r="A119" s="51"/>
      <c r="B119" s="45" t="s">
        <v>264</v>
      </c>
      <c r="C119" s="83" t="s">
        <v>180</v>
      </c>
      <c r="D119" s="79">
        <v>6962</v>
      </c>
      <c r="E119" s="137"/>
    </row>
    <row r="120" spans="1:5" ht="14.25" customHeight="1">
      <c r="A120" s="53"/>
      <c r="B120" s="45" t="s">
        <v>234</v>
      </c>
      <c r="C120" s="83" t="s">
        <v>17</v>
      </c>
      <c r="D120" s="187">
        <v>41489</v>
      </c>
      <c r="E120" s="137"/>
    </row>
    <row r="121" spans="1:5" ht="19.5" customHeight="1">
      <c r="A121" s="196" t="s">
        <v>62</v>
      </c>
      <c r="B121" s="197" t="s">
        <v>169</v>
      </c>
      <c r="C121" s="83" t="s">
        <v>33</v>
      </c>
      <c r="D121" s="143">
        <v>2355.9</v>
      </c>
      <c r="E121" s="159"/>
    </row>
    <row r="122" spans="1:5" ht="21.75" customHeight="1">
      <c r="A122" s="76" t="s">
        <v>101</v>
      </c>
      <c r="B122" s="79" t="s">
        <v>38</v>
      </c>
      <c r="C122" s="46" t="s">
        <v>34</v>
      </c>
      <c r="D122" s="143">
        <v>181.1</v>
      </c>
      <c r="E122" s="159">
        <v>123.7</v>
      </c>
    </row>
    <row r="123" spans="1:5" ht="26.25" thickBot="1">
      <c r="A123" s="50" t="s">
        <v>118</v>
      </c>
      <c r="B123" s="48" t="s">
        <v>265</v>
      </c>
      <c r="C123" s="54" t="s">
        <v>120</v>
      </c>
      <c r="D123" s="198">
        <v>26.6</v>
      </c>
      <c r="E123" s="138">
        <v>102.7</v>
      </c>
    </row>
    <row r="124" spans="1:5" ht="19.5" customHeight="1" thickBot="1">
      <c r="A124" s="200"/>
      <c r="B124" s="356" t="s">
        <v>266</v>
      </c>
      <c r="C124" s="357"/>
      <c r="D124" s="357"/>
      <c r="E124" s="358"/>
    </row>
    <row r="125" spans="1:5" ht="25.5">
      <c r="A125" s="381" t="s">
        <v>198</v>
      </c>
      <c r="B125" s="139" t="s">
        <v>241</v>
      </c>
      <c r="C125" s="170" t="s">
        <v>17</v>
      </c>
      <c r="D125" s="192">
        <v>6661142</v>
      </c>
      <c r="E125" s="172">
        <v>262.2</v>
      </c>
    </row>
    <row r="126" spans="1:5" ht="12.75">
      <c r="A126" s="382"/>
      <c r="B126" s="353" t="s">
        <v>176</v>
      </c>
      <c r="C126" s="354"/>
      <c r="D126" s="354"/>
      <c r="E126" s="355"/>
    </row>
    <row r="127" spans="1:5" ht="12.75">
      <c r="A127" s="382"/>
      <c r="B127" s="45" t="s">
        <v>19</v>
      </c>
      <c r="C127" s="83" t="s">
        <v>17</v>
      </c>
      <c r="D127" s="187">
        <v>868842</v>
      </c>
      <c r="E127" s="137">
        <v>85.7</v>
      </c>
    </row>
    <row r="128" spans="1:5" ht="12.75">
      <c r="A128" s="382"/>
      <c r="B128" s="45" t="s">
        <v>20</v>
      </c>
      <c r="C128" s="83" t="s">
        <v>17</v>
      </c>
      <c r="D128" s="187">
        <v>671807</v>
      </c>
      <c r="E128" s="137">
        <v>260.8</v>
      </c>
    </row>
    <row r="129" spans="1:5" ht="12.75">
      <c r="A129" s="382"/>
      <c r="B129" s="45" t="s">
        <v>18</v>
      </c>
      <c r="C129" s="83" t="s">
        <v>17</v>
      </c>
      <c r="D129" s="187">
        <v>3795952</v>
      </c>
      <c r="E129" s="137"/>
    </row>
    <row r="130" spans="1:5" ht="12.75">
      <c r="A130" s="203"/>
      <c r="B130" s="199" t="s">
        <v>215</v>
      </c>
      <c r="C130" s="83" t="s">
        <v>17</v>
      </c>
      <c r="D130" s="187">
        <v>180474</v>
      </c>
      <c r="E130" s="153"/>
    </row>
    <row r="131" spans="1:5" ht="12.75">
      <c r="A131" s="383" t="s">
        <v>140</v>
      </c>
      <c r="B131" s="387" t="s">
        <v>71</v>
      </c>
      <c r="C131" s="388"/>
      <c r="D131" s="388"/>
      <c r="E131" s="389"/>
    </row>
    <row r="132" spans="1:5" ht="12.75" customHeight="1">
      <c r="A132" s="382"/>
      <c r="B132" s="45" t="s">
        <v>209</v>
      </c>
      <c r="C132" s="83" t="s">
        <v>180</v>
      </c>
      <c r="D132" s="187">
        <v>68164710</v>
      </c>
      <c r="E132" s="137"/>
    </row>
    <row r="133" spans="1:5" ht="15" customHeight="1">
      <c r="A133" s="382"/>
      <c r="B133" s="45" t="s">
        <v>210</v>
      </c>
      <c r="C133" s="83" t="s">
        <v>180</v>
      </c>
      <c r="D133" s="187">
        <v>68868660</v>
      </c>
      <c r="E133" s="137"/>
    </row>
    <row r="134" spans="1:5" ht="32.25" customHeight="1" thickBot="1">
      <c r="A134" s="55"/>
      <c r="B134" s="357" t="s">
        <v>124</v>
      </c>
      <c r="C134" s="357"/>
      <c r="D134" s="357"/>
      <c r="E134" s="358"/>
    </row>
    <row r="135" spans="1:5" ht="12.75">
      <c r="A135" s="56" t="s">
        <v>63</v>
      </c>
      <c r="B135" s="93" t="s">
        <v>199</v>
      </c>
      <c r="C135" s="94" t="s">
        <v>17</v>
      </c>
      <c r="D135" s="95">
        <v>6832851</v>
      </c>
      <c r="E135" s="96">
        <v>100.2</v>
      </c>
    </row>
    <row r="136" spans="1:5" ht="12.75">
      <c r="A136" s="57"/>
      <c r="B136" s="97" t="s">
        <v>75</v>
      </c>
      <c r="C136" s="98"/>
      <c r="D136" s="99"/>
      <c r="E136" s="100"/>
    </row>
    <row r="137" spans="1:5" ht="12.75">
      <c r="A137" s="57"/>
      <c r="B137" s="101" t="s">
        <v>127</v>
      </c>
      <c r="C137" s="102" t="s">
        <v>17</v>
      </c>
      <c r="D137" s="103">
        <v>2341801.2</v>
      </c>
      <c r="E137" s="104">
        <v>111.9</v>
      </c>
    </row>
    <row r="138" spans="1:5" ht="12.75">
      <c r="A138" s="57"/>
      <c r="B138" s="97" t="s">
        <v>75</v>
      </c>
      <c r="C138" s="102"/>
      <c r="D138" s="105"/>
      <c r="E138" s="104"/>
    </row>
    <row r="139" spans="1:5" ht="16.5" customHeight="1">
      <c r="A139" s="57"/>
      <c r="B139" s="45" t="s">
        <v>137</v>
      </c>
      <c r="C139" s="83" t="s">
        <v>17</v>
      </c>
      <c r="D139" s="106">
        <v>1356560.1</v>
      </c>
      <c r="E139" s="107">
        <v>109.3</v>
      </c>
    </row>
    <row r="140" spans="1:5" ht="15" customHeight="1">
      <c r="A140" s="57"/>
      <c r="B140" s="45" t="s">
        <v>126</v>
      </c>
      <c r="C140" s="83" t="s">
        <v>17</v>
      </c>
      <c r="D140" s="106">
        <v>341331</v>
      </c>
      <c r="E140" s="107">
        <v>111.7</v>
      </c>
    </row>
    <row r="141" spans="1:5" ht="16.5" customHeight="1">
      <c r="A141" s="57"/>
      <c r="B141" s="45" t="s">
        <v>21</v>
      </c>
      <c r="C141" s="83" t="s">
        <v>17</v>
      </c>
      <c r="D141" s="85">
        <v>578679.7</v>
      </c>
      <c r="E141" s="107">
        <v>118</v>
      </c>
    </row>
    <row r="142" spans="1:5" ht="16.5" customHeight="1">
      <c r="A142" s="57"/>
      <c r="B142" s="45" t="s">
        <v>128</v>
      </c>
      <c r="C142" s="83" t="s">
        <v>17</v>
      </c>
      <c r="D142" s="85">
        <v>22094.7</v>
      </c>
      <c r="E142" s="107">
        <v>135.6</v>
      </c>
    </row>
    <row r="143" spans="1:5" ht="27" customHeight="1">
      <c r="A143" s="57"/>
      <c r="B143" s="45" t="s">
        <v>138</v>
      </c>
      <c r="C143" s="83" t="s">
        <v>17</v>
      </c>
      <c r="D143" s="85">
        <v>-15.3</v>
      </c>
      <c r="E143" s="107"/>
    </row>
    <row r="144" spans="1:5" ht="17.25" customHeight="1">
      <c r="A144" s="57"/>
      <c r="B144" s="108" t="s">
        <v>129</v>
      </c>
      <c r="C144" s="83" t="s">
        <v>17</v>
      </c>
      <c r="D144" s="85">
        <v>802174.1</v>
      </c>
      <c r="E144" s="107">
        <v>102.9</v>
      </c>
    </row>
    <row r="145" spans="1:5" ht="25.5">
      <c r="A145" s="57"/>
      <c r="B145" s="45" t="s">
        <v>125</v>
      </c>
      <c r="C145" s="83" t="s">
        <v>17</v>
      </c>
      <c r="D145" s="85">
        <v>367902.8</v>
      </c>
      <c r="E145" s="107">
        <v>86.2</v>
      </c>
    </row>
    <row r="146" spans="1:5" ht="25.5">
      <c r="A146" s="57"/>
      <c r="B146" s="109" t="s">
        <v>177</v>
      </c>
      <c r="C146" s="83" t="s">
        <v>17</v>
      </c>
      <c r="D146" s="85">
        <v>25673.5</v>
      </c>
      <c r="E146" s="107">
        <v>102.2</v>
      </c>
    </row>
    <row r="147" spans="1:5" ht="18.75" customHeight="1">
      <c r="A147" s="57"/>
      <c r="B147" s="109" t="s">
        <v>64</v>
      </c>
      <c r="C147" s="83" t="s">
        <v>17</v>
      </c>
      <c r="D147" s="85">
        <v>299093.1</v>
      </c>
      <c r="E147" s="107">
        <v>123.8</v>
      </c>
    </row>
    <row r="148" spans="1:5" ht="16.5" customHeight="1">
      <c r="A148" s="57"/>
      <c r="B148" s="109" t="s">
        <v>133</v>
      </c>
      <c r="C148" s="83" t="s">
        <v>17</v>
      </c>
      <c r="D148" s="85">
        <v>17589.6</v>
      </c>
      <c r="E148" s="107">
        <v>148.3</v>
      </c>
    </row>
    <row r="149" spans="1:5" ht="18" customHeight="1">
      <c r="A149" s="57"/>
      <c r="B149" s="109" t="s">
        <v>65</v>
      </c>
      <c r="C149" s="83" t="s">
        <v>17</v>
      </c>
      <c r="D149" s="85">
        <v>77144.4</v>
      </c>
      <c r="E149" s="107">
        <v>136.6</v>
      </c>
    </row>
    <row r="150" spans="1:5" ht="18" customHeight="1">
      <c r="A150" s="57"/>
      <c r="B150" s="110" t="s">
        <v>236</v>
      </c>
      <c r="C150" s="83" t="s">
        <v>17</v>
      </c>
      <c r="D150" s="85">
        <v>3688875.8</v>
      </c>
      <c r="E150" s="107">
        <v>93.4</v>
      </c>
    </row>
    <row r="151" spans="1:5" ht="24" customHeight="1">
      <c r="A151" s="57"/>
      <c r="B151" s="82" t="s">
        <v>178</v>
      </c>
      <c r="C151" s="83" t="s">
        <v>17</v>
      </c>
      <c r="D151" s="85">
        <v>3706039.6</v>
      </c>
      <c r="E151" s="107">
        <v>92.4</v>
      </c>
    </row>
    <row r="152" spans="1:5" ht="15.75" customHeight="1">
      <c r="A152" s="57"/>
      <c r="B152" s="111" t="s">
        <v>179</v>
      </c>
      <c r="C152" s="83" t="s">
        <v>17</v>
      </c>
      <c r="D152" s="85">
        <v>725</v>
      </c>
      <c r="E152" s="107">
        <v>111.2</v>
      </c>
    </row>
    <row r="153" spans="1:5" ht="31.5" customHeight="1">
      <c r="A153" s="57"/>
      <c r="B153" s="111" t="s">
        <v>237</v>
      </c>
      <c r="C153" s="83" t="s">
        <v>17</v>
      </c>
      <c r="D153" s="85">
        <v>429</v>
      </c>
      <c r="E153" s="107">
        <v>264.8</v>
      </c>
    </row>
    <row r="154" spans="1:5" ht="15.75" customHeight="1">
      <c r="A154" s="58"/>
      <c r="B154" s="112" t="s">
        <v>181</v>
      </c>
      <c r="C154" s="83" t="s">
        <v>17</v>
      </c>
      <c r="D154" s="85">
        <v>-18317.9</v>
      </c>
      <c r="E154" s="107">
        <v>28.9</v>
      </c>
    </row>
    <row r="155" spans="1:5" ht="15.75" customHeight="1">
      <c r="A155" s="52" t="s">
        <v>70</v>
      </c>
      <c r="B155" s="113" t="s">
        <v>81</v>
      </c>
      <c r="C155" s="114" t="s">
        <v>17</v>
      </c>
      <c r="D155" s="115">
        <v>6716478.6</v>
      </c>
      <c r="E155" s="116">
        <v>93.6</v>
      </c>
    </row>
    <row r="156" spans="1:5" ht="15" customHeight="1">
      <c r="A156" s="52"/>
      <c r="B156" s="45" t="s">
        <v>22</v>
      </c>
      <c r="C156" s="83" t="s">
        <v>17</v>
      </c>
      <c r="D156" s="85">
        <v>485705.6</v>
      </c>
      <c r="E156" s="117">
        <v>103.6</v>
      </c>
    </row>
    <row r="157" spans="1:5" ht="13.5" customHeight="1">
      <c r="A157" s="51"/>
      <c r="B157" s="118" t="s">
        <v>106</v>
      </c>
      <c r="C157" s="83" t="s">
        <v>17</v>
      </c>
      <c r="D157" s="84">
        <v>6641.1</v>
      </c>
      <c r="E157" s="117">
        <v>95.1</v>
      </c>
    </row>
    <row r="158" spans="1:5" ht="26.25" customHeight="1">
      <c r="A158" s="51"/>
      <c r="B158" s="119" t="s">
        <v>107</v>
      </c>
      <c r="C158" s="83" t="s">
        <v>17</v>
      </c>
      <c r="D158" s="79">
        <v>12421.2</v>
      </c>
      <c r="E158" s="117">
        <v>215.6</v>
      </c>
    </row>
    <row r="159" spans="1:7" ht="15.75" customHeight="1">
      <c r="A159" s="51"/>
      <c r="B159" s="118" t="s">
        <v>108</v>
      </c>
      <c r="C159" s="83" t="s">
        <v>17</v>
      </c>
      <c r="D159" s="84">
        <v>546846.9</v>
      </c>
      <c r="E159" s="117">
        <v>114.3</v>
      </c>
      <c r="G159" s="16"/>
    </row>
    <row r="160" spans="1:5" ht="15.75" customHeight="1">
      <c r="A160" s="51"/>
      <c r="B160" s="118" t="s">
        <v>109</v>
      </c>
      <c r="C160" s="83" t="s">
        <v>17</v>
      </c>
      <c r="D160" s="80">
        <v>873858.7</v>
      </c>
      <c r="E160" s="117">
        <v>93.7</v>
      </c>
    </row>
    <row r="161" spans="1:5" ht="15" customHeight="1">
      <c r="A161" s="51"/>
      <c r="B161" s="118" t="s">
        <v>110</v>
      </c>
      <c r="C161" s="83" t="s">
        <v>17</v>
      </c>
      <c r="D161" s="84">
        <v>2880817.2</v>
      </c>
      <c r="E161" s="117">
        <v>80.5</v>
      </c>
    </row>
    <row r="162" spans="1:5" ht="15.75" customHeight="1">
      <c r="A162" s="51"/>
      <c r="B162" s="120" t="s">
        <v>141</v>
      </c>
      <c r="C162" s="83" t="s">
        <v>17</v>
      </c>
      <c r="D162" s="80">
        <v>395555.9</v>
      </c>
      <c r="E162" s="117">
        <v>95.4</v>
      </c>
    </row>
    <row r="163" spans="1:5" ht="15.75" customHeight="1">
      <c r="A163" s="51"/>
      <c r="B163" s="119" t="s">
        <v>142</v>
      </c>
      <c r="C163" s="83" t="s">
        <v>17</v>
      </c>
      <c r="D163" s="79">
        <v>6328.6</v>
      </c>
      <c r="E163" s="117"/>
    </row>
    <row r="164" spans="1:5" ht="16.5" customHeight="1">
      <c r="A164" s="51"/>
      <c r="B164" s="119" t="s">
        <v>111</v>
      </c>
      <c r="C164" s="83" t="s">
        <v>17</v>
      </c>
      <c r="D164" s="84">
        <v>1397152.2</v>
      </c>
      <c r="E164" s="117">
        <v>117.7</v>
      </c>
    </row>
    <row r="165" spans="1:5" ht="15" customHeight="1">
      <c r="A165" s="53"/>
      <c r="B165" s="119" t="s">
        <v>143</v>
      </c>
      <c r="C165" s="83" t="s">
        <v>17</v>
      </c>
      <c r="D165" s="80">
        <v>103747.3</v>
      </c>
      <c r="E165" s="117">
        <v>105.3</v>
      </c>
    </row>
    <row r="166" spans="1:5" ht="17.25" customHeight="1">
      <c r="A166" s="53"/>
      <c r="B166" s="119" t="s">
        <v>145</v>
      </c>
      <c r="C166" s="83" t="s">
        <v>17</v>
      </c>
      <c r="D166" s="79">
        <v>5194</v>
      </c>
      <c r="E166" s="117">
        <v>114.7</v>
      </c>
    </row>
    <row r="167" spans="1:5" ht="16.5" customHeight="1">
      <c r="A167" s="76"/>
      <c r="B167" s="119" t="s">
        <v>144</v>
      </c>
      <c r="C167" s="83" t="s">
        <v>17</v>
      </c>
      <c r="D167" s="79">
        <v>2119.4</v>
      </c>
      <c r="E167" s="117">
        <v>1182.7</v>
      </c>
    </row>
    <row r="168" spans="1:5" ht="25.5" customHeight="1">
      <c r="A168" s="53" t="s">
        <v>200</v>
      </c>
      <c r="B168" s="45" t="s">
        <v>182</v>
      </c>
      <c r="C168" s="83" t="s">
        <v>119</v>
      </c>
      <c r="D168" s="80">
        <v>27775.8</v>
      </c>
      <c r="E168" s="107"/>
    </row>
    <row r="169" spans="1:5" ht="26.25" customHeight="1">
      <c r="A169" s="59" t="s">
        <v>201</v>
      </c>
      <c r="B169" s="45" t="s">
        <v>183</v>
      </c>
      <c r="C169" s="83" t="s">
        <v>119</v>
      </c>
      <c r="D169" s="80">
        <v>27302.8</v>
      </c>
      <c r="E169" s="107"/>
    </row>
    <row r="170" spans="1:5" ht="19.5" customHeight="1" thickBot="1">
      <c r="A170" s="60"/>
      <c r="B170" s="48" t="s">
        <v>268</v>
      </c>
      <c r="C170" s="86"/>
      <c r="D170" s="81"/>
      <c r="E170" s="121"/>
    </row>
    <row r="171" spans="1:5" ht="24" customHeight="1" thickBot="1">
      <c r="A171" s="61"/>
      <c r="B171" s="371" t="s">
        <v>139</v>
      </c>
      <c r="C171" s="371"/>
      <c r="D171" s="371"/>
      <c r="E171" s="372"/>
    </row>
    <row r="172" spans="1:5" ht="56.25" customHeight="1" thickBot="1">
      <c r="A172" s="62" t="s">
        <v>202</v>
      </c>
      <c r="B172" s="122" t="s">
        <v>196</v>
      </c>
      <c r="C172" s="123" t="s">
        <v>33</v>
      </c>
      <c r="D172" s="124">
        <v>684.9</v>
      </c>
      <c r="E172" s="125">
        <v>62.3</v>
      </c>
    </row>
    <row r="173" spans="1:5" ht="16.5" customHeight="1" thickBot="1">
      <c r="A173" s="126"/>
      <c r="B173" s="371" t="s">
        <v>123</v>
      </c>
      <c r="C173" s="371"/>
      <c r="D173" s="371"/>
      <c r="E173" s="372"/>
    </row>
    <row r="174" spans="1:5" ht="25.5" customHeight="1">
      <c r="A174" s="127" t="s">
        <v>203</v>
      </c>
      <c r="B174" s="128" t="s">
        <v>194</v>
      </c>
      <c r="C174" s="129" t="s">
        <v>35</v>
      </c>
      <c r="D174" s="130" t="s">
        <v>269</v>
      </c>
      <c r="E174" s="131"/>
    </row>
    <row r="175" spans="1:5" ht="20.25" customHeight="1">
      <c r="A175" s="63"/>
      <c r="B175" s="132" t="s">
        <v>135</v>
      </c>
      <c r="C175" s="46" t="s">
        <v>35</v>
      </c>
      <c r="D175" s="133" t="s">
        <v>270</v>
      </c>
      <c r="E175" s="134"/>
    </row>
    <row r="176" spans="1:5" ht="21" customHeight="1">
      <c r="A176" s="49" t="s">
        <v>204</v>
      </c>
      <c r="B176" s="78" t="s">
        <v>36</v>
      </c>
      <c r="C176" s="77" t="s">
        <v>37</v>
      </c>
      <c r="D176" s="135">
        <v>20</v>
      </c>
      <c r="E176" s="136"/>
    </row>
    <row r="177" spans="1:5" ht="20.25" customHeight="1">
      <c r="A177" s="49" t="s">
        <v>205</v>
      </c>
      <c r="B177" s="79" t="s">
        <v>195</v>
      </c>
      <c r="C177" s="46" t="s">
        <v>32</v>
      </c>
      <c r="D177" s="133">
        <v>2.2</v>
      </c>
      <c r="E177" s="134"/>
    </row>
    <row r="178" spans="1:5" ht="27.75" customHeight="1">
      <c r="A178" s="49" t="s">
        <v>206</v>
      </c>
      <c r="B178" s="47" t="s">
        <v>82</v>
      </c>
      <c r="C178" s="46" t="s">
        <v>32</v>
      </c>
      <c r="D178" s="64">
        <v>13</v>
      </c>
      <c r="E178" s="65">
        <v>101.6</v>
      </c>
    </row>
    <row r="179" spans="1:5" ht="26.25" customHeight="1">
      <c r="A179" s="49" t="s">
        <v>207</v>
      </c>
      <c r="B179" s="45" t="s">
        <v>83</v>
      </c>
      <c r="C179" s="46" t="s">
        <v>32</v>
      </c>
      <c r="D179" s="66">
        <v>95.9</v>
      </c>
      <c r="E179" s="67">
        <v>99</v>
      </c>
    </row>
    <row r="180" spans="1:5" ht="36" customHeight="1">
      <c r="A180" s="49" t="s">
        <v>208</v>
      </c>
      <c r="B180" s="45" t="s">
        <v>136</v>
      </c>
      <c r="C180" s="46" t="s">
        <v>32</v>
      </c>
      <c r="D180" s="66">
        <v>86.1</v>
      </c>
      <c r="E180" s="67">
        <v>99.1</v>
      </c>
    </row>
    <row r="181" spans="1:5" ht="16.5" customHeight="1">
      <c r="A181" s="49"/>
      <c r="B181" s="368" t="s">
        <v>75</v>
      </c>
      <c r="C181" s="369"/>
      <c r="D181" s="369"/>
      <c r="E181" s="370"/>
    </row>
    <row r="182" spans="1:5" ht="16.5" customHeight="1">
      <c r="A182" s="68"/>
      <c r="B182" s="45" t="s">
        <v>39</v>
      </c>
      <c r="C182" s="46" t="s">
        <v>32</v>
      </c>
      <c r="D182" s="66">
        <v>98.9</v>
      </c>
      <c r="E182" s="65">
        <v>99.2</v>
      </c>
    </row>
    <row r="183" spans="1:5" ht="12.75" customHeight="1">
      <c r="A183" s="69"/>
      <c r="B183" s="45" t="s">
        <v>40</v>
      </c>
      <c r="C183" s="46" t="s">
        <v>32</v>
      </c>
      <c r="D183" s="66">
        <v>98.1</v>
      </c>
      <c r="E183" s="67">
        <v>100.5</v>
      </c>
    </row>
    <row r="184" spans="1:5" ht="12.75">
      <c r="A184" s="63"/>
      <c r="B184" s="45" t="s">
        <v>41</v>
      </c>
      <c r="C184" s="46" t="s">
        <v>32</v>
      </c>
      <c r="D184" s="64">
        <v>76</v>
      </c>
      <c r="E184" s="65">
        <v>98.4</v>
      </c>
    </row>
    <row r="185" spans="1:5" ht="12.75">
      <c r="A185" s="63"/>
      <c r="B185" s="45" t="s">
        <v>42</v>
      </c>
      <c r="C185" s="46" t="s">
        <v>43</v>
      </c>
      <c r="D185" s="64">
        <v>70.1</v>
      </c>
      <c r="E185" s="67">
        <v>97.4</v>
      </c>
    </row>
    <row r="186" spans="1:5" ht="49.5">
      <c r="A186" s="63" t="s">
        <v>192</v>
      </c>
      <c r="B186" s="45" t="s">
        <v>189</v>
      </c>
      <c r="C186" s="46"/>
      <c r="D186" s="64"/>
      <c r="E186" s="65"/>
    </row>
    <row r="187" spans="1:5" ht="12.75">
      <c r="A187" s="63"/>
      <c r="B187" s="45" t="s">
        <v>190</v>
      </c>
      <c r="C187" s="46" t="s">
        <v>191</v>
      </c>
      <c r="D187" s="64">
        <v>1610</v>
      </c>
      <c r="E187" s="65">
        <v>108.2</v>
      </c>
    </row>
    <row r="188" spans="1:5" ht="12.75">
      <c r="A188" s="63"/>
      <c r="B188" s="45" t="s">
        <v>193</v>
      </c>
      <c r="C188" s="46" t="s">
        <v>44</v>
      </c>
      <c r="D188" s="64">
        <v>2804</v>
      </c>
      <c r="E188" s="65">
        <v>141.6</v>
      </c>
    </row>
    <row r="189" spans="1:5" ht="25.5">
      <c r="A189" s="63" t="s">
        <v>162</v>
      </c>
      <c r="B189" s="45" t="s">
        <v>84</v>
      </c>
      <c r="C189" s="46" t="s">
        <v>3</v>
      </c>
      <c r="D189" s="74">
        <v>47364</v>
      </c>
      <c r="E189" s="65">
        <v>103.1</v>
      </c>
    </row>
    <row r="190" spans="1:5" ht="25.5">
      <c r="A190" s="63" t="s">
        <v>163</v>
      </c>
      <c r="B190" s="45" t="s">
        <v>85</v>
      </c>
      <c r="C190" s="46" t="s">
        <v>33</v>
      </c>
      <c r="D190" s="64">
        <v>43.29</v>
      </c>
      <c r="E190" s="67">
        <v>155.4</v>
      </c>
    </row>
    <row r="191" spans="1:5" ht="26.25" thickBot="1">
      <c r="A191" s="70" t="s">
        <v>164</v>
      </c>
      <c r="B191" s="48" t="s">
        <v>86</v>
      </c>
      <c r="C191" s="54" t="s">
        <v>33</v>
      </c>
      <c r="D191" s="71">
        <v>405.73</v>
      </c>
      <c r="E191" s="72">
        <v>107.1</v>
      </c>
    </row>
    <row r="192" spans="1:5" ht="12.75">
      <c r="A192" s="17"/>
      <c r="B192" s="18"/>
      <c r="C192" s="17"/>
      <c r="D192" s="18"/>
      <c r="E192" s="18"/>
    </row>
    <row r="193" spans="1:5" ht="12.75">
      <c r="A193" s="17"/>
      <c r="B193" s="18"/>
      <c r="C193" s="17"/>
      <c r="D193" s="18"/>
      <c r="E193" s="18"/>
    </row>
    <row r="194" spans="1:5" ht="12.75">
      <c r="A194" s="17"/>
      <c r="B194" s="18"/>
      <c r="C194" s="17"/>
      <c r="D194" s="18"/>
      <c r="E194" s="18"/>
    </row>
    <row r="195" spans="1:5" ht="12.75">
      <c r="A195" s="17"/>
      <c r="B195" s="18"/>
      <c r="C195" s="17"/>
      <c r="D195" s="18"/>
      <c r="E195" s="18"/>
    </row>
    <row r="196" spans="1:5" ht="12.75">
      <c r="A196" s="17"/>
      <c r="B196" s="18"/>
      <c r="C196" s="17"/>
      <c r="D196" s="18"/>
      <c r="E196" s="18"/>
    </row>
    <row r="197" spans="1:5" ht="12.75">
      <c r="A197" s="17"/>
      <c r="B197" s="18"/>
      <c r="C197" s="17"/>
      <c r="D197" s="18"/>
      <c r="E197" s="18"/>
    </row>
    <row r="198" spans="1:5" ht="12.75">
      <c r="A198" s="17"/>
      <c r="B198" s="18"/>
      <c r="C198" s="17"/>
      <c r="D198" s="18"/>
      <c r="E198" s="18"/>
    </row>
    <row r="199" spans="1:5" ht="12.75">
      <c r="A199" s="17"/>
      <c r="B199" s="18"/>
      <c r="C199" s="17"/>
      <c r="D199" s="18"/>
      <c r="E199" s="18"/>
    </row>
    <row r="200" spans="1:5" ht="12.75">
      <c r="A200" s="17"/>
      <c r="B200" s="18"/>
      <c r="C200" s="17"/>
      <c r="D200" s="18"/>
      <c r="E200" s="18"/>
    </row>
    <row r="201" spans="1:5" ht="12.75">
      <c r="A201" s="17"/>
      <c r="B201" s="18"/>
      <c r="C201" s="17"/>
      <c r="D201" s="18"/>
      <c r="E201" s="18"/>
    </row>
    <row r="202" spans="1:5" ht="12.75">
      <c r="A202" s="17"/>
      <c r="B202" s="18"/>
      <c r="C202" s="17"/>
      <c r="D202" s="18"/>
      <c r="E202" s="18"/>
    </row>
    <row r="203" spans="1:5" ht="12.75">
      <c r="A203" s="17"/>
      <c r="B203" s="18"/>
      <c r="C203" s="17"/>
      <c r="D203" s="18"/>
      <c r="E203" s="18"/>
    </row>
    <row r="204" spans="1:5" ht="12.75">
      <c r="A204" s="17"/>
      <c r="B204" s="18"/>
      <c r="C204" s="17"/>
      <c r="D204" s="18"/>
      <c r="E204" s="18"/>
    </row>
    <row r="205" spans="1:5" ht="12.75">
      <c r="A205" s="17"/>
      <c r="B205" s="18"/>
      <c r="C205" s="17"/>
      <c r="D205" s="18"/>
      <c r="E205" s="18"/>
    </row>
    <row r="206" spans="1:5" ht="12.75">
      <c r="A206" s="17"/>
      <c r="B206" s="18"/>
      <c r="C206" s="17"/>
      <c r="D206" s="18"/>
      <c r="E206" s="18"/>
    </row>
    <row r="207" spans="1:5" ht="12.75">
      <c r="A207" s="17"/>
      <c r="B207" s="18"/>
      <c r="C207" s="17"/>
      <c r="D207" s="18"/>
      <c r="E207" s="18"/>
    </row>
    <row r="208" spans="1:5" ht="12.75">
      <c r="A208" s="17"/>
      <c r="B208" s="18"/>
      <c r="C208" s="17"/>
      <c r="D208" s="18"/>
      <c r="E208" s="18"/>
    </row>
    <row r="209" spans="1:5" ht="12.75">
      <c r="A209" s="17"/>
      <c r="B209" s="18"/>
      <c r="C209" s="17"/>
      <c r="D209" s="18"/>
      <c r="E209" s="18"/>
    </row>
    <row r="210" spans="1:5" ht="12.75">
      <c r="A210" s="17"/>
      <c r="B210" s="18"/>
      <c r="C210" s="17"/>
      <c r="D210" s="18"/>
      <c r="E210" s="18"/>
    </row>
    <row r="211" spans="1:5" ht="12.75">
      <c r="A211" s="17"/>
      <c r="B211" s="18"/>
      <c r="C211" s="17"/>
      <c r="D211" s="18"/>
      <c r="E211" s="18"/>
    </row>
    <row r="212" spans="1:5" ht="12.75">
      <c r="A212" s="17"/>
      <c r="B212" s="18"/>
      <c r="C212" s="17"/>
      <c r="D212" s="18"/>
      <c r="E212" s="18"/>
    </row>
    <row r="213" spans="1:5" ht="12.75">
      <c r="A213" s="17"/>
      <c r="B213" s="18"/>
      <c r="C213" s="17"/>
      <c r="D213" s="18"/>
      <c r="E213" s="18"/>
    </row>
    <row r="214" spans="1:5" ht="12.75">
      <c r="A214" s="17"/>
      <c r="B214" s="18"/>
      <c r="C214" s="17"/>
      <c r="D214" s="18"/>
      <c r="E214" s="18"/>
    </row>
    <row r="215" spans="1:5" ht="12.75">
      <c r="A215" s="17"/>
      <c r="B215" s="18"/>
      <c r="C215" s="17"/>
      <c r="D215" s="18"/>
      <c r="E215" s="18"/>
    </row>
    <row r="216" spans="1:5" ht="12.75">
      <c r="A216" s="17"/>
      <c r="B216" s="18"/>
      <c r="C216" s="17"/>
      <c r="D216" s="18"/>
      <c r="E216" s="18"/>
    </row>
    <row r="217" spans="1:5" ht="12.75">
      <c r="A217" s="17"/>
      <c r="B217" s="18"/>
      <c r="C217" s="17"/>
      <c r="D217" s="18"/>
      <c r="E217" s="18"/>
    </row>
    <row r="218" spans="1:5" ht="12.75">
      <c r="A218" s="17"/>
      <c r="B218" s="18"/>
      <c r="C218" s="17"/>
      <c r="D218" s="18"/>
      <c r="E218" s="18"/>
    </row>
    <row r="219" spans="1:5" ht="12.75">
      <c r="A219" s="17"/>
      <c r="B219" s="18"/>
      <c r="C219" s="17"/>
      <c r="D219" s="18"/>
      <c r="E219" s="18"/>
    </row>
    <row r="220" spans="1:5" ht="12.75">
      <c r="A220" s="17"/>
      <c r="B220" s="18"/>
      <c r="C220" s="17"/>
      <c r="D220" s="18"/>
      <c r="E220" s="18"/>
    </row>
    <row r="221" spans="1:5" ht="12.75">
      <c r="A221" s="17"/>
      <c r="B221" s="18"/>
      <c r="C221" s="17"/>
      <c r="D221" s="18"/>
      <c r="E221" s="18"/>
    </row>
    <row r="222" spans="1:5" ht="12.75">
      <c r="A222" s="17"/>
      <c r="B222" s="18"/>
      <c r="C222" s="17"/>
      <c r="D222" s="18"/>
      <c r="E222" s="18"/>
    </row>
    <row r="223" spans="1:5" ht="12.75">
      <c r="A223" s="17"/>
      <c r="B223" s="18"/>
      <c r="C223" s="17"/>
      <c r="D223" s="18"/>
      <c r="E223" s="18"/>
    </row>
    <row r="224" spans="1:5" ht="12.75">
      <c r="A224" s="17"/>
      <c r="B224" s="18"/>
      <c r="C224" s="17"/>
      <c r="D224" s="18"/>
      <c r="E224" s="18"/>
    </row>
    <row r="225" spans="1:5" ht="12.75">
      <c r="A225" s="17"/>
      <c r="B225" s="18"/>
      <c r="C225" s="17"/>
      <c r="D225" s="18"/>
      <c r="E225" s="18"/>
    </row>
    <row r="226" spans="1:5" ht="12.75">
      <c r="A226" s="17"/>
      <c r="B226" s="18"/>
      <c r="C226" s="17"/>
      <c r="D226" s="18"/>
      <c r="E226" s="18"/>
    </row>
    <row r="227" spans="1:5" ht="12.75">
      <c r="A227" s="17"/>
      <c r="B227" s="18"/>
      <c r="C227" s="17"/>
      <c r="D227" s="18"/>
      <c r="E227" s="18"/>
    </row>
    <row r="228" spans="1:5" ht="12.75">
      <c r="A228" s="17"/>
      <c r="B228" s="18"/>
      <c r="C228" s="17"/>
      <c r="D228" s="18"/>
      <c r="E228" s="18"/>
    </row>
    <row r="229" spans="1:5" ht="12.75">
      <c r="A229" s="17"/>
      <c r="B229" s="18"/>
      <c r="C229" s="17"/>
      <c r="D229" s="18"/>
      <c r="E229" s="18"/>
    </row>
    <row r="230" spans="1:5" ht="12.75">
      <c r="A230" s="17"/>
      <c r="B230" s="18"/>
      <c r="C230" s="17"/>
      <c r="D230" s="18"/>
      <c r="E230" s="18"/>
    </row>
    <row r="231" spans="1:5" ht="12.75">
      <c r="A231" s="17"/>
      <c r="B231" s="18"/>
      <c r="C231" s="17"/>
      <c r="D231" s="18"/>
      <c r="E231" s="18"/>
    </row>
    <row r="232" spans="1:5" ht="12.75">
      <c r="A232" s="17"/>
      <c r="B232" s="18"/>
      <c r="C232" s="17"/>
      <c r="D232" s="18"/>
      <c r="E232" s="18"/>
    </row>
    <row r="233" spans="1:5" ht="12.75">
      <c r="A233" s="17"/>
      <c r="B233" s="18"/>
      <c r="C233" s="17"/>
      <c r="D233" s="18"/>
      <c r="E233" s="18"/>
    </row>
    <row r="234" spans="1:5" ht="12.75">
      <c r="A234" s="17"/>
      <c r="B234" s="18"/>
      <c r="C234" s="17"/>
      <c r="D234" s="18"/>
      <c r="E234" s="18"/>
    </row>
    <row r="235" spans="1:5" ht="12.75">
      <c r="A235" s="17"/>
      <c r="B235" s="18"/>
      <c r="C235" s="17"/>
      <c r="D235" s="18"/>
      <c r="E235" s="18"/>
    </row>
    <row r="236" spans="1:5" ht="12.75">
      <c r="A236" s="17"/>
      <c r="B236" s="18"/>
      <c r="C236" s="17"/>
      <c r="D236" s="18"/>
      <c r="E236" s="18"/>
    </row>
    <row r="237" spans="1:5" ht="12.75">
      <c r="A237" s="17"/>
      <c r="B237" s="18"/>
      <c r="C237" s="17"/>
      <c r="D237" s="18"/>
      <c r="E237" s="18"/>
    </row>
    <row r="238" spans="1:5" ht="12.75">
      <c r="A238" s="17"/>
      <c r="B238" s="18"/>
      <c r="C238" s="17"/>
      <c r="D238" s="18"/>
      <c r="E238" s="18"/>
    </row>
    <row r="239" spans="1:5" ht="12.75">
      <c r="A239" s="17"/>
      <c r="B239" s="18"/>
      <c r="C239" s="17"/>
      <c r="D239" s="18"/>
      <c r="E239" s="18"/>
    </row>
    <row r="240" spans="1:5" ht="12.75">
      <c r="A240" s="17"/>
      <c r="B240" s="18"/>
      <c r="C240" s="17"/>
      <c r="D240" s="18"/>
      <c r="E240" s="18"/>
    </row>
    <row r="241" spans="1:5" ht="12.75">
      <c r="A241" s="17"/>
      <c r="B241" s="18"/>
      <c r="C241" s="17"/>
      <c r="D241" s="18"/>
      <c r="E241" s="18"/>
    </row>
    <row r="242" spans="1:5" ht="12.75">
      <c r="A242" s="17"/>
      <c r="B242" s="18"/>
      <c r="C242" s="17"/>
      <c r="D242" s="18"/>
      <c r="E242" s="18"/>
    </row>
    <row r="243" spans="1:5" ht="12.75">
      <c r="A243" s="17"/>
      <c r="B243" s="18"/>
      <c r="C243" s="17"/>
      <c r="D243" s="18"/>
      <c r="E243" s="18"/>
    </row>
    <row r="244" spans="1:5" ht="12.75">
      <c r="A244" s="17"/>
      <c r="B244" s="18"/>
      <c r="C244" s="17"/>
      <c r="D244" s="18"/>
      <c r="E244" s="18"/>
    </row>
    <row r="245" spans="1:5" ht="12.75">
      <c r="A245" s="17"/>
      <c r="B245" s="18"/>
      <c r="C245" s="17"/>
      <c r="D245" s="18"/>
      <c r="E245" s="18"/>
    </row>
    <row r="246" spans="1:5" ht="12.75">
      <c r="A246" s="17"/>
      <c r="B246" s="18"/>
      <c r="C246" s="17"/>
      <c r="D246" s="18"/>
      <c r="E246" s="18"/>
    </row>
    <row r="247" spans="1:5" ht="12.75">
      <c r="A247" s="17"/>
      <c r="B247" s="18"/>
      <c r="C247" s="17"/>
      <c r="D247" s="18"/>
      <c r="E247" s="18"/>
    </row>
    <row r="248" spans="1:5" ht="12.75">
      <c r="A248" s="17"/>
      <c r="B248" s="18"/>
      <c r="C248" s="17"/>
      <c r="D248" s="18"/>
      <c r="E248" s="18"/>
    </row>
    <row r="249" spans="1:5" ht="12.75">
      <c r="A249" s="17"/>
      <c r="B249" s="18"/>
      <c r="C249" s="17"/>
      <c r="D249" s="18"/>
      <c r="E249" s="18"/>
    </row>
    <row r="250" spans="1:5" ht="12.75">
      <c r="A250" s="17"/>
      <c r="B250" s="18"/>
      <c r="C250" s="17"/>
      <c r="D250" s="18"/>
      <c r="E250" s="18"/>
    </row>
    <row r="251" spans="1:5" ht="12.75">
      <c r="A251" s="17"/>
      <c r="B251" s="18"/>
      <c r="C251" s="17"/>
      <c r="D251" s="18"/>
      <c r="E251" s="18"/>
    </row>
    <row r="252" spans="1:5" ht="12.75">
      <c r="A252" s="17"/>
      <c r="B252" s="18"/>
      <c r="C252" s="17"/>
      <c r="D252" s="18"/>
      <c r="E252" s="18"/>
    </row>
    <row r="253" spans="1:5" ht="12.75">
      <c r="A253" s="17"/>
      <c r="B253" s="18"/>
      <c r="C253" s="17"/>
      <c r="D253" s="18"/>
      <c r="E253" s="18"/>
    </row>
    <row r="254" spans="1:5" ht="12.75">
      <c r="A254" s="17"/>
      <c r="B254" s="18"/>
      <c r="C254" s="17"/>
      <c r="D254" s="18"/>
      <c r="E254" s="18"/>
    </row>
    <row r="255" spans="1:5" ht="12.75">
      <c r="A255" s="17"/>
      <c r="B255" s="18"/>
      <c r="C255" s="17"/>
      <c r="D255" s="18"/>
      <c r="E255" s="18"/>
    </row>
    <row r="256" spans="1:5" ht="12.75">
      <c r="A256" s="17"/>
      <c r="B256" s="18"/>
      <c r="C256" s="17"/>
      <c r="D256" s="18"/>
      <c r="E256" s="18"/>
    </row>
    <row r="257" spans="1:5" ht="12.75">
      <c r="A257" s="17"/>
      <c r="B257" s="18"/>
      <c r="C257" s="17"/>
      <c r="D257" s="18"/>
      <c r="E257" s="18"/>
    </row>
    <row r="258" spans="1:5" ht="12.75">
      <c r="A258" s="17"/>
      <c r="B258" s="18"/>
      <c r="C258" s="17"/>
      <c r="D258" s="18"/>
      <c r="E258" s="18"/>
    </row>
    <row r="259" spans="1:5" ht="12.75">
      <c r="A259" s="17"/>
      <c r="B259" s="18"/>
      <c r="C259" s="17"/>
      <c r="D259" s="18"/>
      <c r="E259" s="18"/>
    </row>
    <row r="260" spans="1:5" ht="12.75">
      <c r="A260" s="17"/>
      <c r="B260" s="18"/>
      <c r="C260" s="17"/>
      <c r="D260" s="18"/>
      <c r="E260" s="18"/>
    </row>
    <row r="261" spans="1:5" ht="12.75">
      <c r="A261" s="17"/>
      <c r="B261" s="18"/>
      <c r="C261" s="17"/>
      <c r="D261" s="18"/>
      <c r="E261" s="18"/>
    </row>
    <row r="262" spans="1:5" ht="12.75">
      <c r="A262" s="17"/>
      <c r="B262" s="18"/>
      <c r="C262" s="17"/>
      <c r="D262" s="18"/>
      <c r="E262" s="18"/>
    </row>
    <row r="263" spans="1:5" ht="12.75">
      <c r="A263" s="17"/>
      <c r="B263" s="18"/>
      <c r="C263" s="17"/>
      <c r="D263" s="18"/>
      <c r="E263" s="18"/>
    </row>
    <row r="264" spans="1:5" ht="12.75">
      <c r="A264" s="17"/>
      <c r="B264" s="18"/>
      <c r="C264" s="17"/>
      <c r="D264" s="18"/>
      <c r="E264" s="18"/>
    </row>
    <row r="265" spans="1:5" ht="12.75">
      <c r="A265" s="17"/>
      <c r="B265" s="18"/>
      <c r="C265" s="17"/>
      <c r="D265" s="18"/>
      <c r="E265" s="18"/>
    </row>
    <row r="266" spans="1:5" ht="12.75">
      <c r="A266" s="17"/>
      <c r="B266" s="18"/>
      <c r="C266" s="17"/>
      <c r="D266" s="18"/>
      <c r="E266" s="18"/>
    </row>
    <row r="267" spans="1:5" ht="12.75">
      <c r="A267" s="17"/>
      <c r="B267" s="18"/>
      <c r="C267" s="17"/>
      <c r="D267" s="18"/>
      <c r="E267" s="18"/>
    </row>
    <row r="268" spans="1:5" ht="12.75">
      <c r="A268" s="17"/>
      <c r="B268" s="18"/>
      <c r="C268" s="17"/>
      <c r="D268" s="18"/>
      <c r="E268" s="18"/>
    </row>
    <row r="269" spans="1:5" ht="12.75">
      <c r="A269" s="17"/>
      <c r="B269" s="18"/>
      <c r="C269" s="17"/>
      <c r="D269" s="18"/>
      <c r="E269" s="18"/>
    </row>
    <row r="270" spans="1:5" ht="12.75">
      <c r="A270" s="17"/>
      <c r="B270" s="18"/>
      <c r="C270" s="17"/>
      <c r="D270" s="18"/>
      <c r="E270" s="18"/>
    </row>
    <row r="271" spans="1:5" ht="12.75">
      <c r="A271" s="17"/>
      <c r="B271" s="18"/>
      <c r="C271" s="17"/>
      <c r="D271" s="18"/>
      <c r="E271" s="18"/>
    </row>
    <row r="272" spans="1:5" ht="12.75">
      <c r="A272" s="17"/>
      <c r="B272" s="18"/>
      <c r="C272" s="17"/>
      <c r="D272" s="18"/>
      <c r="E272" s="18"/>
    </row>
    <row r="273" spans="1:5" ht="12.75">
      <c r="A273" s="17"/>
      <c r="B273" s="18"/>
      <c r="C273" s="17"/>
      <c r="D273" s="18"/>
      <c r="E273" s="18"/>
    </row>
    <row r="274" spans="1:5" ht="12.75">
      <c r="A274" s="17"/>
      <c r="B274" s="18"/>
      <c r="C274" s="17"/>
      <c r="D274" s="18"/>
      <c r="E274" s="18"/>
    </row>
    <row r="275" spans="1:5" ht="12.75">
      <c r="A275" s="17"/>
      <c r="B275" s="18"/>
      <c r="C275" s="17"/>
      <c r="D275" s="18"/>
      <c r="E275" s="18"/>
    </row>
    <row r="276" spans="1:5" ht="12.75">
      <c r="A276" s="17"/>
      <c r="B276" s="18"/>
      <c r="C276" s="17"/>
      <c r="D276" s="18"/>
      <c r="E276" s="18"/>
    </row>
    <row r="277" spans="1:5" ht="12.75">
      <c r="A277" s="17"/>
      <c r="B277" s="18"/>
      <c r="C277" s="17"/>
      <c r="D277" s="18"/>
      <c r="E277" s="18"/>
    </row>
    <row r="278" spans="1:5" ht="12.75">
      <c r="A278" s="17"/>
      <c r="B278" s="18"/>
      <c r="C278" s="17"/>
      <c r="D278" s="18"/>
      <c r="E278" s="18"/>
    </row>
    <row r="279" spans="1:5" ht="12.75">
      <c r="A279" s="17"/>
      <c r="B279" s="18"/>
      <c r="C279" s="17"/>
      <c r="D279" s="18"/>
      <c r="E279" s="18"/>
    </row>
    <row r="280" spans="1:5" ht="12.75">
      <c r="A280" s="17"/>
      <c r="B280" s="18"/>
      <c r="C280" s="17"/>
      <c r="D280" s="18"/>
      <c r="E280" s="18"/>
    </row>
    <row r="281" spans="1:5" ht="12.75">
      <c r="A281" s="17"/>
      <c r="B281" s="18"/>
      <c r="C281" s="17"/>
      <c r="D281" s="18"/>
      <c r="E281" s="18"/>
    </row>
    <row r="282" spans="1:5" ht="12.75">
      <c r="A282" s="17"/>
      <c r="B282" s="18"/>
      <c r="C282" s="17"/>
      <c r="D282" s="18"/>
      <c r="E282" s="18"/>
    </row>
    <row r="283" spans="1:5" ht="12.75">
      <c r="A283" s="17"/>
      <c r="B283" s="18"/>
      <c r="C283" s="17"/>
      <c r="D283" s="18"/>
      <c r="E283" s="18"/>
    </row>
    <row r="284" spans="1:5" ht="12.75">
      <c r="A284" s="17"/>
      <c r="B284" s="18"/>
      <c r="C284" s="17"/>
      <c r="D284" s="18"/>
      <c r="E284" s="18"/>
    </row>
    <row r="285" spans="1:5" ht="12.75">
      <c r="A285" s="17"/>
      <c r="B285" s="18"/>
      <c r="C285" s="17"/>
      <c r="D285" s="18"/>
      <c r="E285" s="18"/>
    </row>
    <row r="286" spans="1:5" ht="12.75">
      <c r="A286" s="17"/>
      <c r="B286" s="18"/>
      <c r="C286" s="17"/>
      <c r="D286" s="18"/>
      <c r="E286" s="18"/>
    </row>
    <row r="287" spans="1:5" ht="12.75">
      <c r="A287" s="17"/>
      <c r="B287" s="18"/>
      <c r="C287" s="17"/>
      <c r="D287" s="18"/>
      <c r="E287" s="18"/>
    </row>
    <row r="288" spans="1:5" ht="12.75">
      <c r="A288" s="17"/>
      <c r="B288" s="18"/>
      <c r="C288" s="17"/>
      <c r="D288" s="18"/>
      <c r="E288" s="18"/>
    </row>
    <row r="289" spans="1:5" ht="12.75">
      <c r="A289" s="17"/>
      <c r="B289" s="18"/>
      <c r="C289" s="17"/>
      <c r="D289" s="18"/>
      <c r="E289" s="18"/>
    </row>
    <row r="290" spans="1:5" ht="12.75">
      <c r="A290" s="17"/>
      <c r="B290" s="18"/>
      <c r="C290" s="17"/>
      <c r="D290" s="18"/>
      <c r="E290" s="18"/>
    </row>
    <row r="291" spans="1:5" ht="12.75">
      <c r="A291" s="17"/>
      <c r="B291" s="18"/>
      <c r="C291" s="17"/>
      <c r="D291" s="18"/>
      <c r="E291" s="18"/>
    </row>
    <row r="292" spans="1:5" ht="12.75">
      <c r="A292" s="17"/>
      <c r="B292" s="18"/>
      <c r="C292" s="17"/>
      <c r="D292" s="18"/>
      <c r="E292" s="18"/>
    </row>
    <row r="293" spans="1:5" ht="12.75">
      <c r="A293" s="17"/>
      <c r="B293" s="18"/>
      <c r="C293" s="17"/>
      <c r="D293" s="18"/>
      <c r="E293" s="18"/>
    </row>
    <row r="294" spans="1:5" ht="12.75">
      <c r="A294" s="17"/>
      <c r="B294" s="18"/>
      <c r="C294" s="17"/>
      <c r="D294" s="18"/>
      <c r="E294" s="18"/>
    </row>
    <row r="295" spans="1:5" ht="12.75">
      <c r="A295" s="17"/>
      <c r="B295" s="18"/>
      <c r="C295" s="17"/>
      <c r="D295" s="18"/>
      <c r="E295" s="18"/>
    </row>
    <row r="296" spans="1:5" ht="12.75">
      <c r="A296" s="17"/>
      <c r="B296" s="18"/>
      <c r="C296" s="17"/>
      <c r="D296" s="18"/>
      <c r="E296" s="18"/>
    </row>
    <row r="297" spans="1:5" ht="12.75">
      <c r="A297" s="17"/>
      <c r="B297" s="18"/>
      <c r="C297" s="17"/>
      <c r="D297" s="18"/>
      <c r="E297" s="18"/>
    </row>
    <row r="298" spans="1:5" ht="12.75">
      <c r="A298" s="17"/>
      <c r="B298" s="18"/>
      <c r="C298" s="17"/>
      <c r="D298" s="18"/>
      <c r="E298" s="18"/>
    </row>
    <row r="299" ht="12.75">
      <c r="A299" s="17"/>
    </row>
  </sheetData>
  <sheetProtection/>
  <mergeCells count="37">
    <mergeCell ref="B116:E116"/>
    <mergeCell ref="A125:A129"/>
    <mergeCell ref="A131:A133"/>
    <mergeCell ref="B97:E97"/>
    <mergeCell ref="B80:E80"/>
    <mergeCell ref="B131:E131"/>
    <mergeCell ref="A83:A89"/>
    <mergeCell ref="B181:E181"/>
    <mergeCell ref="B171:E171"/>
    <mergeCell ref="B134:E134"/>
    <mergeCell ref="B173:E173"/>
    <mergeCell ref="C90:E90"/>
    <mergeCell ref="A74:E74"/>
    <mergeCell ref="B78:E78"/>
    <mergeCell ref="A95:E95"/>
    <mergeCell ref="B91:E91"/>
    <mergeCell ref="A79:A82"/>
    <mergeCell ref="A3:E3"/>
    <mergeCell ref="B112:E112"/>
    <mergeCell ref="B126:E126"/>
    <mergeCell ref="B124:E124"/>
    <mergeCell ref="B20:E20"/>
    <mergeCell ref="A7:A8"/>
    <mergeCell ref="C7:C8"/>
    <mergeCell ref="B40:E40"/>
    <mergeCell ref="E7:E8"/>
    <mergeCell ref="B33:E33"/>
    <mergeCell ref="A4:E4"/>
    <mergeCell ref="D7:D8"/>
    <mergeCell ref="A19:A30"/>
    <mergeCell ref="B62:E62"/>
    <mergeCell ref="A1:E1"/>
    <mergeCell ref="A9:E9"/>
    <mergeCell ref="A18:E18"/>
    <mergeCell ref="A2:E2"/>
    <mergeCell ref="A5:E5"/>
    <mergeCell ref="B7:B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3" manualBreakCount="3">
    <brk id="90" max="4" man="1"/>
    <brk id="133" max="4" man="1"/>
    <brk id="1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4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9.125" style="4" customWidth="1"/>
    <col min="2" max="2" width="9.125" style="5" customWidth="1"/>
    <col min="3" max="4" width="9.125" style="3" customWidth="1"/>
    <col min="5" max="16384" width="9.125" style="2" customWidth="1"/>
  </cols>
  <sheetData>
    <row r="2" spans="8:10" ht="15.75">
      <c r="H2" s="21" t="s">
        <v>188</v>
      </c>
      <c r="I2" s="22"/>
      <c r="J2" s="22"/>
    </row>
    <row r="6" spans="1:2" ht="15.75">
      <c r="A6" s="19" t="s">
        <v>156</v>
      </c>
      <c r="B6" s="20"/>
    </row>
    <row r="94" spans="1:8" ht="18.75">
      <c r="A94" s="9"/>
      <c r="B94" s="10"/>
      <c r="C94" s="11"/>
      <c r="D94" s="11"/>
      <c r="E94" s="12"/>
      <c r="F94" s="12"/>
      <c r="G94" s="12"/>
      <c r="H94" s="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Normal="75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41.75390625" style="19" customWidth="1"/>
    <col min="2" max="2" width="8.875" style="24" hidden="1" customWidth="1"/>
    <col min="3" max="3" width="14.00390625" style="20" customWidth="1"/>
    <col min="4" max="4" width="19.75390625" style="25" customWidth="1"/>
    <col min="5" max="5" width="14.75390625" style="25" customWidth="1"/>
    <col min="6" max="6" width="28.75390625" style="25" hidden="1" customWidth="1"/>
    <col min="7" max="7" width="3.25390625" style="25" customWidth="1"/>
    <col min="8" max="11" width="9.125" style="25" hidden="1" customWidth="1"/>
    <col min="12" max="16384" width="9.125" style="25" customWidth="1"/>
  </cols>
  <sheetData>
    <row r="1" spans="4:5" ht="15.75">
      <c r="D1" s="392" t="s">
        <v>87</v>
      </c>
      <c r="E1" s="393"/>
    </row>
    <row r="2" ht="12" customHeight="1"/>
    <row r="3" spans="1:5" ht="24.75" customHeight="1">
      <c r="A3" s="394" t="s">
        <v>246</v>
      </c>
      <c r="B3" s="394"/>
      <c r="C3" s="394"/>
      <c r="D3" s="394"/>
      <c r="E3" s="394"/>
    </row>
    <row r="4" spans="2:5" ht="15.75" hidden="1">
      <c r="B4" s="26" t="s">
        <v>88</v>
      </c>
      <c r="C4" s="26"/>
      <c r="D4" s="395" t="s">
        <v>89</v>
      </c>
      <c r="E4" s="396"/>
    </row>
    <row r="5" spans="1:7" ht="62.25" customHeight="1">
      <c r="A5" s="27"/>
      <c r="B5" s="28" t="s">
        <v>90</v>
      </c>
      <c r="C5" s="29" t="s">
        <v>73</v>
      </c>
      <c r="D5" s="29" t="s">
        <v>220</v>
      </c>
      <c r="E5" s="29" t="s">
        <v>172</v>
      </c>
      <c r="G5" s="30"/>
    </row>
    <row r="6" spans="1:5" ht="31.5" customHeight="1">
      <c r="A6" s="31" t="s">
        <v>165</v>
      </c>
      <c r="B6" s="26"/>
      <c r="C6" s="32" t="s">
        <v>247</v>
      </c>
      <c r="D6" s="33"/>
      <c r="E6" s="32"/>
    </row>
    <row r="7" spans="1:5" ht="23.25" customHeight="1" hidden="1">
      <c r="A7" s="34"/>
      <c r="B7" s="35"/>
      <c r="C7" s="26"/>
      <c r="D7" s="36"/>
      <c r="E7" s="36"/>
    </row>
    <row r="8" spans="1:5" ht="24" customHeight="1" hidden="1">
      <c r="A8" s="34"/>
      <c r="B8" s="35"/>
      <c r="C8" s="26"/>
      <c r="D8" s="36"/>
      <c r="E8" s="36"/>
    </row>
    <row r="9" spans="1:5" ht="24" customHeight="1" hidden="1">
      <c r="A9" s="34"/>
      <c r="B9" s="35"/>
      <c r="C9" s="26"/>
      <c r="D9" s="36"/>
      <c r="E9" s="36"/>
    </row>
    <row r="10" spans="1:5" ht="24" customHeight="1" hidden="1">
      <c r="A10" s="34"/>
      <c r="B10" s="35"/>
      <c r="C10" s="26"/>
      <c r="D10" s="36"/>
      <c r="E10" s="36"/>
    </row>
    <row r="11" spans="1:11" ht="31.5" customHeight="1" hidden="1">
      <c r="A11" s="37" t="s">
        <v>173</v>
      </c>
      <c r="B11" s="26"/>
      <c r="C11" s="32" t="s">
        <v>174</v>
      </c>
      <c r="D11" s="38" t="s">
        <v>175</v>
      </c>
      <c r="E11" s="39"/>
      <c r="G11" s="40"/>
      <c r="H11" s="41"/>
      <c r="I11" s="42"/>
      <c r="J11" s="43"/>
      <c r="K11" s="40"/>
    </row>
    <row r="12" spans="1:5" ht="24.75" customHeight="1">
      <c r="A12" s="31" t="s">
        <v>166</v>
      </c>
      <c r="B12" s="35"/>
      <c r="C12" s="26"/>
      <c r="D12" s="36"/>
      <c r="E12" s="36"/>
    </row>
    <row r="13" spans="1:5" ht="30" customHeight="1" hidden="1">
      <c r="A13" s="37" t="s">
        <v>92</v>
      </c>
      <c r="B13" s="35" t="s">
        <v>91</v>
      </c>
      <c r="C13" s="26" t="s">
        <v>93</v>
      </c>
      <c r="D13" s="36">
        <v>3</v>
      </c>
      <c r="E13" s="36"/>
    </row>
    <row r="14" spans="1:5" ht="24.75" customHeight="1">
      <c r="A14" s="37" t="s">
        <v>158</v>
      </c>
      <c r="B14" s="35"/>
      <c r="C14" s="26" t="s">
        <v>167</v>
      </c>
      <c r="D14" s="36"/>
      <c r="E14" s="36"/>
    </row>
    <row r="15" spans="1:5" ht="19.5" customHeight="1">
      <c r="A15" s="37" t="s">
        <v>94</v>
      </c>
      <c r="B15" s="35"/>
      <c r="C15" s="26" t="s">
        <v>95</v>
      </c>
      <c r="D15" s="36"/>
      <c r="E15" s="36"/>
    </row>
    <row r="16" spans="1:5" ht="25.5" customHeight="1">
      <c r="A16" s="34" t="s">
        <v>96</v>
      </c>
      <c r="B16" s="35"/>
      <c r="C16" s="26" t="s">
        <v>97</v>
      </c>
      <c r="D16" s="36"/>
      <c r="E16" s="36"/>
    </row>
    <row r="17" spans="1:5" ht="20.25" customHeight="1">
      <c r="A17" s="34" t="s">
        <v>98</v>
      </c>
      <c r="B17" s="35"/>
      <c r="C17" s="26" t="s">
        <v>168</v>
      </c>
      <c r="D17" s="36"/>
      <c r="E17" s="36"/>
    </row>
    <row r="18" spans="1:5" ht="22.5" customHeight="1">
      <c r="A18" s="37" t="s">
        <v>99</v>
      </c>
      <c r="B18" s="35"/>
      <c r="C18" s="26" t="s">
        <v>97</v>
      </c>
      <c r="D18" s="36"/>
      <c r="E18" s="36"/>
    </row>
    <row r="19" spans="1:5" ht="24" customHeight="1">
      <c r="A19" s="27" t="s">
        <v>221</v>
      </c>
      <c r="B19" s="35"/>
      <c r="C19" s="26"/>
      <c r="D19" s="36"/>
      <c r="E19" s="36"/>
    </row>
    <row r="20" spans="1:5" ht="40.5" customHeight="1">
      <c r="A20" s="37" t="s">
        <v>248</v>
      </c>
      <c r="B20" s="35"/>
      <c r="C20" s="26" t="s">
        <v>225</v>
      </c>
      <c r="D20" s="32" t="s">
        <v>249</v>
      </c>
      <c r="E20" s="36"/>
    </row>
    <row r="21" spans="1:5" ht="63.75" customHeight="1">
      <c r="A21" s="37" t="s">
        <v>250</v>
      </c>
      <c r="B21" s="35"/>
      <c r="C21" s="26" t="s">
        <v>225</v>
      </c>
      <c r="D21" s="32" t="s">
        <v>251</v>
      </c>
      <c r="E21" s="36"/>
    </row>
    <row r="22" spans="1:5" ht="36" customHeight="1">
      <c r="A22" s="37" t="s">
        <v>222</v>
      </c>
      <c r="B22" s="44"/>
      <c r="C22" s="26" t="s">
        <v>187</v>
      </c>
      <c r="D22" s="32"/>
      <c r="E22" s="26">
        <v>1800</v>
      </c>
    </row>
    <row r="23" spans="1:5" ht="48.75" customHeight="1">
      <c r="A23" s="37" t="s">
        <v>252</v>
      </c>
      <c r="B23" s="35"/>
      <c r="C23" s="26" t="s">
        <v>225</v>
      </c>
      <c r="D23" s="32" t="s">
        <v>253</v>
      </c>
      <c r="E23" s="26">
        <v>8060.2</v>
      </c>
    </row>
    <row r="24" spans="1:5" ht="36.75" customHeight="1">
      <c r="A24" s="37" t="s">
        <v>243</v>
      </c>
      <c r="B24" s="35"/>
      <c r="C24" s="26" t="s">
        <v>225</v>
      </c>
      <c r="D24" s="32"/>
      <c r="E24" s="26">
        <v>500</v>
      </c>
    </row>
    <row r="25" spans="1:5" ht="63.75" customHeight="1">
      <c r="A25" s="44" t="s">
        <v>254</v>
      </c>
      <c r="B25" s="35"/>
      <c r="C25" s="26" t="s">
        <v>225</v>
      </c>
      <c r="D25" s="32" t="s">
        <v>255</v>
      </c>
      <c r="E25" s="26">
        <v>596</v>
      </c>
    </row>
    <row r="26" spans="1:5" ht="51.75" customHeight="1">
      <c r="A26" s="37" t="s">
        <v>256</v>
      </c>
      <c r="B26" s="35"/>
      <c r="C26" s="26" t="s">
        <v>44</v>
      </c>
      <c r="D26" s="32">
        <v>1</v>
      </c>
      <c r="E26" s="26"/>
    </row>
    <row r="27" spans="1:5" ht="40.5" customHeight="1">
      <c r="A27" s="37" t="s">
        <v>224</v>
      </c>
      <c r="B27" s="35"/>
      <c r="C27" s="26" t="s">
        <v>225</v>
      </c>
      <c r="D27" s="26">
        <v>26000</v>
      </c>
      <c r="E27" s="26">
        <v>25374</v>
      </c>
    </row>
  </sheetData>
  <sheetProtection/>
  <mergeCells count="3">
    <mergeCell ref="D1:E1"/>
    <mergeCell ref="A3:E3"/>
    <mergeCell ref="D4:E4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4"/>
  <sheetViews>
    <sheetView view="pageBreakPreview" zoomScaleSheetLayoutView="100" zoomScalePageLayoutView="0" workbookViewId="0" topLeftCell="A1">
      <selection activeCell="P14" sqref="P14"/>
    </sheetView>
  </sheetViews>
  <sheetFormatPr defaultColWidth="9.00390625" defaultRowHeight="12.75"/>
  <cols>
    <col min="1" max="1" width="3.875" style="0" customWidth="1"/>
    <col min="2" max="2" width="35.75390625" style="0" customWidth="1"/>
    <col min="3" max="3" width="16.625" style="0" customWidth="1"/>
    <col min="4" max="4" width="9.875" style="0" customWidth="1"/>
    <col min="5" max="5" width="10.125" style="0" customWidth="1"/>
    <col min="6" max="7" width="9.875" style="0" customWidth="1"/>
    <col min="8" max="8" width="9.625" style="0" customWidth="1"/>
    <col min="9" max="9" width="9.75390625" style="0" customWidth="1"/>
    <col min="10" max="10" width="9.625" style="0" customWidth="1"/>
    <col min="11" max="11" width="10.125" style="0" customWidth="1"/>
    <col min="12" max="12" width="9.375" style="0" customWidth="1"/>
    <col min="13" max="13" width="10.00390625" style="0" customWidth="1"/>
  </cols>
  <sheetData>
    <row r="1" ht="12.75">
      <c r="L1" t="s">
        <v>271</v>
      </c>
    </row>
    <row r="2" spans="1:13" ht="18" customHeight="1">
      <c r="A2" s="489" t="s">
        <v>272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3" ht="15.75" customHeight="1">
      <c r="A3" s="489" t="s">
        <v>273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</row>
    <row r="4" spans="1:12" ht="15.7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3" ht="18.75" customHeight="1">
      <c r="A5" s="490" t="s">
        <v>274</v>
      </c>
      <c r="B5" s="490" t="s">
        <v>275</v>
      </c>
      <c r="C5" s="490" t="s">
        <v>276</v>
      </c>
      <c r="D5" s="491" t="s">
        <v>277</v>
      </c>
      <c r="E5" s="491" t="s">
        <v>278</v>
      </c>
      <c r="F5" s="490" t="s">
        <v>279</v>
      </c>
      <c r="G5" s="490"/>
      <c r="H5" s="493" t="s">
        <v>280</v>
      </c>
      <c r="I5" s="494"/>
      <c r="J5" s="491" t="s">
        <v>281</v>
      </c>
      <c r="K5" s="477" t="s">
        <v>282</v>
      </c>
      <c r="L5" s="478"/>
      <c r="M5" s="479" t="s">
        <v>283</v>
      </c>
    </row>
    <row r="6" spans="1:13" ht="63" customHeight="1">
      <c r="A6" s="490"/>
      <c r="B6" s="490"/>
      <c r="C6" s="490"/>
      <c r="D6" s="492"/>
      <c r="E6" s="492"/>
      <c r="F6" s="216" t="s">
        <v>284</v>
      </c>
      <c r="G6" s="216" t="s">
        <v>285</v>
      </c>
      <c r="H6" s="216" t="s">
        <v>284</v>
      </c>
      <c r="I6" s="216" t="s">
        <v>285</v>
      </c>
      <c r="J6" s="492"/>
      <c r="K6" s="216" t="s">
        <v>284</v>
      </c>
      <c r="L6" s="216" t="s">
        <v>285</v>
      </c>
      <c r="M6" s="479"/>
    </row>
    <row r="7" spans="1:13" ht="22.5" customHeight="1" hidden="1">
      <c r="A7" s="491"/>
      <c r="B7" s="491"/>
      <c r="C7" s="491"/>
      <c r="D7" s="216"/>
      <c r="E7" s="216"/>
      <c r="F7" s="216"/>
      <c r="G7" s="216"/>
      <c r="H7" s="216"/>
      <c r="I7" s="216"/>
      <c r="J7" s="216"/>
      <c r="K7" s="216" t="s">
        <v>284</v>
      </c>
      <c r="L7" s="216" t="s">
        <v>285</v>
      </c>
      <c r="M7" s="217"/>
    </row>
    <row r="8" spans="1:13" ht="12.75">
      <c r="A8" s="218">
        <v>1</v>
      </c>
      <c r="B8" s="219">
        <v>2</v>
      </c>
      <c r="C8" s="220">
        <v>3</v>
      </c>
      <c r="D8" s="221">
        <v>4</v>
      </c>
      <c r="E8" s="221">
        <v>5</v>
      </c>
      <c r="F8" s="221">
        <v>6</v>
      </c>
      <c r="G8" s="221">
        <v>7</v>
      </c>
      <c r="H8" s="221">
        <v>8</v>
      </c>
      <c r="I8" s="221">
        <v>9</v>
      </c>
      <c r="J8" s="221">
        <v>10</v>
      </c>
      <c r="K8" s="222">
        <v>11</v>
      </c>
      <c r="L8" s="223">
        <v>12</v>
      </c>
      <c r="M8" s="224">
        <v>13</v>
      </c>
    </row>
    <row r="9" spans="1:13" ht="12.75" customHeight="1">
      <c r="A9" s="225"/>
      <c r="B9" s="480" t="s">
        <v>286</v>
      </c>
      <c r="C9" s="226" t="s">
        <v>287</v>
      </c>
      <c r="D9" s="227"/>
      <c r="E9" s="227"/>
      <c r="F9" s="228">
        <f aca="true" t="shared" si="0" ref="F9:L13">F14+F174+F285</f>
        <v>174663.28118</v>
      </c>
      <c r="G9" s="228">
        <f t="shared" si="0"/>
        <v>115428.77</v>
      </c>
      <c r="H9" s="228">
        <f t="shared" si="0"/>
        <v>174663.28118</v>
      </c>
      <c r="I9" s="228">
        <f t="shared" si="0"/>
        <v>115428.77</v>
      </c>
      <c r="J9" s="228">
        <f t="shared" si="0"/>
        <v>171031.82025000002</v>
      </c>
      <c r="K9" s="228">
        <f t="shared" si="0"/>
        <v>158722.91352000003</v>
      </c>
      <c r="L9" s="228">
        <f t="shared" si="0"/>
        <v>108670.54129</v>
      </c>
      <c r="M9" s="217"/>
    </row>
    <row r="10" spans="1:13" ht="14.25" customHeight="1">
      <c r="A10" s="225"/>
      <c r="B10" s="480"/>
      <c r="C10" s="229" t="s">
        <v>288</v>
      </c>
      <c r="D10" s="230"/>
      <c r="E10" s="230"/>
      <c r="F10" s="231">
        <f>F15+F175+F286</f>
        <v>0</v>
      </c>
      <c r="G10" s="230"/>
      <c r="H10" s="231">
        <f>H15+H175+H286</f>
        <v>0</v>
      </c>
      <c r="I10" s="230"/>
      <c r="J10" s="231">
        <f t="shared" si="0"/>
        <v>0</v>
      </c>
      <c r="K10" s="231">
        <f t="shared" si="0"/>
        <v>0</v>
      </c>
      <c r="L10" s="231">
        <f t="shared" si="0"/>
        <v>0</v>
      </c>
      <c r="M10" s="217"/>
    </row>
    <row r="11" spans="1:13" ht="12.75">
      <c r="A11" s="225"/>
      <c r="B11" s="480"/>
      <c r="C11" s="229" t="s">
        <v>289</v>
      </c>
      <c r="D11" s="230"/>
      <c r="E11" s="230"/>
      <c r="F11" s="231">
        <f>F16+F176+F287</f>
        <v>90694.65000000001</v>
      </c>
      <c r="G11" s="231">
        <f>G16+G176+G287</f>
        <v>72998.35</v>
      </c>
      <c r="H11" s="231">
        <f>H16+H176+H287</f>
        <v>90694.65000000001</v>
      </c>
      <c r="I11" s="231">
        <f>I16+I176+I287</f>
        <v>72998.35</v>
      </c>
      <c r="J11" s="231">
        <f t="shared" si="0"/>
        <v>90749.72</v>
      </c>
      <c r="K11" s="231">
        <f t="shared" si="0"/>
        <v>84961.37999999999</v>
      </c>
      <c r="L11" s="231">
        <f t="shared" si="0"/>
        <v>68488.45</v>
      </c>
      <c r="M11" s="217"/>
    </row>
    <row r="12" spans="1:13" ht="12.75">
      <c r="A12" s="225"/>
      <c r="B12" s="480"/>
      <c r="C12" s="229" t="s">
        <v>290</v>
      </c>
      <c r="D12" s="230"/>
      <c r="E12" s="230"/>
      <c r="F12" s="231">
        <f>F17+F177+F288</f>
        <v>19794.789999999997</v>
      </c>
      <c r="G12" s="231">
        <f>G17+G177+G288</f>
        <v>19794.789999999997</v>
      </c>
      <c r="H12" s="231">
        <f>H17+H177+H288</f>
        <v>19794.789999999997</v>
      </c>
      <c r="I12" s="231">
        <f>I17+I177+I288</f>
        <v>19794.789999999997</v>
      </c>
      <c r="J12" s="231">
        <f t="shared" si="0"/>
        <v>19994.995400000003</v>
      </c>
      <c r="K12" s="231">
        <f t="shared" si="0"/>
        <v>18794.4088</v>
      </c>
      <c r="L12" s="231">
        <f t="shared" si="0"/>
        <v>18797.4088</v>
      </c>
      <c r="M12" s="217"/>
    </row>
    <row r="13" spans="1:13" ht="12.75">
      <c r="A13" s="225"/>
      <c r="B13" s="481"/>
      <c r="C13" s="229" t="s">
        <v>291</v>
      </c>
      <c r="D13" s="230"/>
      <c r="E13" s="230"/>
      <c r="F13" s="231">
        <f>F18+F178+F289</f>
        <v>64173.841179999996</v>
      </c>
      <c r="G13" s="231">
        <f>G18+G178+G289</f>
        <v>22635.63</v>
      </c>
      <c r="H13" s="231">
        <f>H18+H178+H289</f>
        <v>64173.841179999996</v>
      </c>
      <c r="I13" s="231">
        <f>I18+I178+I289</f>
        <v>22635.63</v>
      </c>
      <c r="J13" s="231">
        <f t="shared" si="0"/>
        <v>60287.10485</v>
      </c>
      <c r="K13" s="231">
        <f t="shared" si="0"/>
        <v>54967.12472</v>
      </c>
      <c r="L13" s="231">
        <f t="shared" si="0"/>
        <v>21384.68249</v>
      </c>
      <c r="M13" s="217"/>
    </row>
    <row r="14" spans="1:13" ht="14.25" customHeight="1">
      <c r="A14" s="482"/>
      <c r="B14" s="485" t="s">
        <v>292</v>
      </c>
      <c r="C14" s="232" t="s">
        <v>287</v>
      </c>
      <c r="D14" s="233"/>
      <c r="E14" s="233"/>
      <c r="F14" s="234">
        <f aca="true" t="shared" si="1" ref="F14:L14">F15+F16+F17+F18</f>
        <v>85312.41999999998</v>
      </c>
      <c r="G14" s="234">
        <f t="shared" si="1"/>
        <v>43242.84</v>
      </c>
      <c r="H14" s="234">
        <f>H15+H16+H17+H18</f>
        <v>85312.41999999998</v>
      </c>
      <c r="I14" s="234">
        <f t="shared" si="1"/>
        <v>43242.84</v>
      </c>
      <c r="J14" s="234">
        <f t="shared" si="1"/>
        <v>76984.53718</v>
      </c>
      <c r="K14" s="234">
        <f t="shared" si="1"/>
        <v>76217.43518</v>
      </c>
      <c r="L14" s="234">
        <f t="shared" si="1"/>
        <v>41937.689999999995</v>
      </c>
      <c r="M14" s="217"/>
    </row>
    <row r="15" spans="1:13" ht="13.5" customHeight="1">
      <c r="A15" s="483"/>
      <c r="B15" s="486"/>
      <c r="C15" s="235" t="s">
        <v>288</v>
      </c>
      <c r="D15" s="236"/>
      <c r="E15" s="236"/>
      <c r="F15" s="237">
        <f>F20+F75+F105</f>
        <v>0</v>
      </c>
      <c r="G15" s="236"/>
      <c r="H15" s="237">
        <f>H20+H75+H105</f>
        <v>0</v>
      </c>
      <c r="I15" s="236"/>
      <c r="J15" s="237">
        <f aca="true" t="shared" si="2" ref="J15:L16">J20+J75+J105</f>
        <v>0</v>
      </c>
      <c r="K15" s="237">
        <f t="shared" si="2"/>
        <v>0</v>
      </c>
      <c r="L15" s="237">
        <f t="shared" si="2"/>
        <v>0</v>
      </c>
      <c r="M15" s="217"/>
    </row>
    <row r="16" spans="1:13" ht="15.75" customHeight="1">
      <c r="A16" s="483"/>
      <c r="B16" s="486"/>
      <c r="C16" s="235" t="s">
        <v>289</v>
      </c>
      <c r="D16" s="236"/>
      <c r="E16" s="236"/>
      <c r="F16" s="237">
        <f>F21+F76+F106</f>
        <v>43588.45</v>
      </c>
      <c r="G16" s="237">
        <f>G21+G76+G106</f>
        <v>36250.45</v>
      </c>
      <c r="H16" s="237">
        <f>H21+H76+H106</f>
        <v>43588.45</v>
      </c>
      <c r="I16" s="237">
        <f>I21+I76+I106</f>
        <v>36250.45</v>
      </c>
      <c r="J16" s="237">
        <f t="shared" si="2"/>
        <v>42624.52</v>
      </c>
      <c r="K16" s="237">
        <f t="shared" si="2"/>
        <v>42624.52</v>
      </c>
      <c r="L16" s="237">
        <f t="shared" si="2"/>
        <v>35602.45</v>
      </c>
      <c r="M16" s="217"/>
    </row>
    <row r="17" spans="1:13" ht="14.25" customHeight="1">
      <c r="A17" s="483"/>
      <c r="B17" s="486"/>
      <c r="C17" s="235" t="s">
        <v>290</v>
      </c>
      <c r="D17" s="236"/>
      <c r="E17" s="236"/>
      <c r="F17" s="237">
        <v>0</v>
      </c>
      <c r="G17" s="236"/>
      <c r="H17" s="237">
        <v>0</v>
      </c>
      <c r="I17" s="236"/>
      <c r="J17" s="237">
        <v>0</v>
      </c>
      <c r="K17" s="237">
        <v>0</v>
      </c>
      <c r="L17" s="237">
        <v>0</v>
      </c>
      <c r="M17" s="217"/>
    </row>
    <row r="18" spans="1:13" ht="15.75" customHeight="1">
      <c r="A18" s="484"/>
      <c r="B18" s="487"/>
      <c r="C18" s="235" t="s">
        <v>291</v>
      </c>
      <c r="D18" s="236"/>
      <c r="E18" s="236"/>
      <c r="F18" s="237">
        <f aca="true" t="shared" si="3" ref="F18:L18">F23+F78+F108+F173</f>
        <v>41723.969999999994</v>
      </c>
      <c r="G18" s="237">
        <f t="shared" si="3"/>
        <v>6992.39</v>
      </c>
      <c r="H18" s="237">
        <f t="shared" si="3"/>
        <v>41723.969999999994</v>
      </c>
      <c r="I18" s="237">
        <f t="shared" si="3"/>
        <v>6992.39</v>
      </c>
      <c r="J18" s="237">
        <f t="shared" si="3"/>
        <v>34360.01718</v>
      </c>
      <c r="K18" s="237">
        <f t="shared" si="3"/>
        <v>33592.91518</v>
      </c>
      <c r="L18" s="237">
        <f t="shared" si="3"/>
        <v>6335.24</v>
      </c>
      <c r="M18" s="217"/>
    </row>
    <row r="19" spans="1:13" ht="12.75" customHeight="1">
      <c r="A19" s="488">
        <v>1</v>
      </c>
      <c r="B19" s="462" t="s">
        <v>293</v>
      </c>
      <c r="C19" s="238" t="s">
        <v>294</v>
      </c>
      <c r="D19" s="239"/>
      <c r="E19" s="239"/>
      <c r="F19" s="240">
        <f>F20+F21+F22+F23</f>
        <v>23702.03</v>
      </c>
      <c r="G19" s="239"/>
      <c r="H19" s="240">
        <f>H20+H21+H22+H23</f>
        <v>23702.03</v>
      </c>
      <c r="I19" s="239"/>
      <c r="J19" s="240">
        <f>J20+J21+J22+J23</f>
        <v>19903.8</v>
      </c>
      <c r="K19" s="240">
        <f>K20+K21+K22+K23</f>
        <v>19315.8</v>
      </c>
      <c r="L19" s="240"/>
      <c r="M19" s="217"/>
    </row>
    <row r="20" spans="1:13" ht="15" customHeight="1">
      <c r="A20" s="488"/>
      <c r="B20" s="462"/>
      <c r="C20" s="241" t="s">
        <v>288</v>
      </c>
      <c r="D20" s="242"/>
      <c r="E20" s="242"/>
      <c r="F20" s="243">
        <f>F25+F30+F35+F40+F45+F50+F55+F60+F65+F70</f>
        <v>0</v>
      </c>
      <c r="G20" s="242"/>
      <c r="H20" s="243">
        <f>H25+H30+H35+H40+H45+H50+H55+H60+H65+H70</f>
        <v>0</v>
      </c>
      <c r="I20" s="242"/>
      <c r="J20" s="243">
        <f aca="true" t="shared" si="4" ref="J20:K22">J25+J30+J35+J40+J45+J50+J55+J60+J65+J70</f>
        <v>0</v>
      </c>
      <c r="K20" s="243">
        <f t="shared" si="4"/>
        <v>0</v>
      </c>
      <c r="L20" s="243"/>
      <c r="M20" s="217"/>
    </row>
    <row r="21" spans="1:13" ht="16.5" customHeight="1">
      <c r="A21" s="488"/>
      <c r="B21" s="462"/>
      <c r="C21" s="241" t="s">
        <v>289</v>
      </c>
      <c r="D21" s="242"/>
      <c r="E21" s="242"/>
      <c r="F21" s="243">
        <f>F26+F31+F36+F41+F46+F51+F56+F61+F66+F71</f>
        <v>0</v>
      </c>
      <c r="G21" s="242"/>
      <c r="H21" s="243">
        <f>H26+H31+H36+H41+H46+H51+H56+H61+H66+H71</f>
        <v>0</v>
      </c>
      <c r="I21" s="242"/>
      <c r="J21" s="243">
        <f t="shared" si="4"/>
        <v>0</v>
      </c>
      <c r="K21" s="243">
        <f t="shared" si="4"/>
        <v>0</v>
      </c>
      <c r="L21" s="243"/>
      <c r="M21" s="217"/>
    </row>
    <row r="22" spans="1:13" ht="12.75">
      <c r="A22" s="488"/>
      <c r="B22" s="462"/>
      <c r="C22" s="241" t="s">
        <v>290</v>
      </c>
      <c r="D22" s="242"/>
      <c r="E22" s="242"/>
      <c r="F22" s="243">
        <f>F27+F32+F37+F42+F47+F52+F57+F62+F67+F72</f>
        <v>0</v>
      </c>
      <c r="G22" s="242"/>
      <c r="H22" s="243">
        <f>H27+H32+H37+H42+H47+H52+H57+H62+H67+H72</f>
        <v>0</v>
      </c>
      <c r="I22" s="242"/>
      <c r="J22" s="243">
        <f t="shared" si="4"/>
        <v>0</v>
      </c>
      <c r="K22" s="243">
        <f t="shared" si="4"/>
        <v>0</v>
      </c>
      <c r="L22" s="243"/>
      <c r="M22" s="217"/>
    </row>
    <row r="23" spans="1:13" ht="12.75">
      <c r="A23" s="488"/>
      <c r="B23" s="462"/>
      <c r="C23" s="241" t="s">
        <v>291</v>
      </c>
      <c r="D23" s="242"/>
      <c r="E23" s="242"/>
      <c r="F23" s="243">
        <f>F28+F33+F38+F43+F48+F53+F58+F63+F68+F73</f>
        <v>23702.03</v>
      </c>
      <c r="G23" s="243">
        <f>G28+G33+G38+G43+G48+G53+G58+G63+G68+G73</f>
        <v>0</v>
      </c>
      <c r="H23" s="243">
        <f>H28+H33+H38+H43+H48+H53+H58+H63+H68+H73</f>
        <v>23702.03</v>
      </c>
      <c r="I23" s="243">
        <f>I28+I33+I38+I43+I48+I53+I58+I63+I68+I73</f>
        <v>0</v>
      </c>
      <c r="J23" s="243">
        <f>J28+J33+J38+J43+J48+J53+J58+J63+J68+J73</f>
        <v>19903.8</v>
      </c>
      <c r="K23" s="243">
        <f>K28+K33+K38+K43+K48+K53+K58+K63+K68+K73</f>
        <v>19315.8</v>
      </c>
      <c r="L23" s="243"/>
      <c r="M23" s="217"/>
    </row>
    <row r="24" spans="1:13" ht="12.75" customHeight="1">
      <c r="A24" s="447" t="s">
        <v>295</v>
      </c>
      <c r="B24" s="476" t="s">
        <v>296</v>
      </c>
      <c r="C24" s="244" t="s">
        <v>294</v>
      </c>
      <c r="D24" s="245">
        <v>2015</v>
      </c>
      <c r="E24" s="245"/>
      <c r="F24" s="246">
        <f>SUM(F25:F28)</f>
        <v>11204.73</v>
      </c>
      <c r="G24" s="245"/>
      <c r="H24" s="246">
        <f>SUM(H25:H28)</f>
        <v>11204.73</v>
      </c>
      <c r="I24" s="245"/>
      <c r="J24" s="247">
        <f>J28</f>
        <v>9944.8</v>
      </c>
      <c r="K24" s="247">
        <f>K28</f>
        <v>9944.8</v>
      </c>
      <c r="L24" s="247"/>
      <c r="M24" s="217"/>
    </row>
    <row r="25" spans="1:13" ht="12.75">
      <c r="A25" s="447"/>
      <c r="B25" s="476"/>
      <c r="C25" s="248" t="s">
        <v>288</v>
      </c>
      <c r="D25" s="249"/>
      <c r="E25" s="249"/>
      <c r="F25" s="246"/>
      <c r="G25" s="249"/>
      <c r="H25" s="246"/>
      <c r="I25" s="249"/>
      <c r="J25" s="250"/>
      <c r="K25" s="250"/>
      <c r="L25" s="250"/>
      <c r="M25" s="217"/>
    </row>
    <row r="26" spans="1:13" ht="12.75">
      <c r="A26" s="447"/>
      <c r="B26" s="476"/>
      <c r="C26" s="248" t="s">
        <v>289</v>
      </c>
      <c r="D26" s="249"/>
      <c r="E26" s="249"/>
      <c r="F26" s="246"/>
      <c r="G26" s="249"/>
      <c r="H26" s="246"/>
      <c r="I26" s="249"/>
      <c r="J26" s="250"/>
      <c r="K26" s="250"/>
      <c r="L26" s="250"/>
      <c r="M26" s="217"/>
    </row>
    <row r="27" spans="1:13" ht="12.75">
      <c r="A27" s="447"/>
      <c r="B27" s="476"/>
      <c r="C27" s="248" t="s">
        <v>290</v>
      </c>
      <c r="D27" s="249"/>
      <c r="E27" s="249"/>
      <c r="F27" s="246"/>
      <c r="G27" s="249"/>
      <c r="H27" s="246"/>
      <c r="I27" s="249"/>
      <c r="J27" s="250"/>
      <c r="K27" s="250"/>
      <c r="L27" s="250"/>
      <c r="M27" s="217"/>
    </row>
    <row r="28" spans="1:13" ht="12.75">
      <c r="A28" s="447"/>
      <c r="B28" s="476"/>
      <c r="C28" s="248" t="s">
        <v>291</v>
      </c>
      <c r="D28" s="249"/>
      <c r="E28" s="249"/>
      <c r="F28" s="246">
        <v>11204.73</v>
      </c>
      <c r="G28" s="249"/>
      <c r="H28" s="246">
        <v>11204.73</v>
      </c>
      <c r="I28" s="249"/>
      <c r="J28" s="247">
        <v>9944.8</v>
      </c>
      <c r="K28" s="247">
        <v>9944.8</v>
      </c>
      <c r="L28" s="247"/>
      <c r="M28" s="217"/>
    </row>
    <row r="29" spans="1:13" ht="14.25" customHeight="1">
      <c r="A29" s="447" t="s">
        <v>297</v>
      </c>
      <c r="B29" s="453" t="s">
        <v>298</v>
      </c>
      <c r="C29" s="244" t="s">
        <v>294</v>
      </c>
      <c r="D29" s="245">
        <v>2015</v>
      </c>
      <c r="E29" s="245"/>
      <c r="F29" s="246">
        <f>SUM(F30:F33)</f>
        <v>2600</v>
      </c>
      <c r="G29" s="245"/>
      <c r="H29" s="246">
        <f>SUM(H30:H33)</f>
        <v>2600</v>
      </c>
      <c r="I29" s="245"/>
      <c r="J29" s="246">
        <f>SUM(J30:J33)</f>
        <v>2600</v>
      </c>
      <c r="K29" s="251">
        <f>SUM(K30:K33)</f>
        <v>2600</v>
      </c>
      <c r="L29" s="251"/>
      <c r="M29" s="217"/>
    </row>
    <row r="30" spans="1:13" ht="12.75">
      <c r="A30" s="447"/>
      <c r="B30" s="454"/>
      <c r="C30" s="248" t="s">
        <v>288</v>
      </c>
      <c r="D30" s="249"/>
      <c r="E30" s="249"/>
      <c r="F30" s="246"/>
      <c r="G30" s="249"/>
      <c r="H30" s="246"/>
      <c r="I30" s="249"/>
      <c r="J30" s="246"/>
      <c r="K30" s="250"/>
      <c r="L30" s="250"/>
      <c r="M30" s="217"/>
    </row>
    <row r="31" spans="1:13" ht="16.5" customHeight="1">
      <c r="A31" s="447"/>
      <c r="B31" s="454"/>
      <c r="C31" s="248" t="s">
        <v>289</v>
      </c>
      <c r="D31" s="249"/>
      <c r="E31" s="249"/>
      <c r="F31" s="246"/>
      <c r="G31" s="249"/>
      <c r="H31" s="246"/>
      <c r="I31" s="249"/>
      <c r="J31" s="246"/>
      <c r="K31" s="250"/>
      <c r="L31" s="250"/>
      <c r="M31" s="217"/>
    </row>
    <row r="32" spans="1:13" ht="12.75">
      <c r="A32" s="447"/>
      <c r="B32" s="454"/>
      <c r="C32" s="248" t="s">
        <v>290</v>
      </c>
      <c r="D32" s="249"/>
      <c r="E32" s="249"/>
      <c r="F32" s="246"/>
      <c r="G32" s="249"/>
      <c r="H32" s="246"/>
      <c r="I32" s="249"/>
      <c r="J32" s="246"/>
      <c r="K32" s="250"/>
      <c r="L32" s="250"/>
      <c r="M32" s="217"/>
    </row>
    <row r="33" spans="1:13" ht="16.5" customHeight="1">
      <c r="A33" s="447"/>
      <c r="B33" s="455"/>
      <c r="C33" s="248" t="s">
        <v>291</v>
      </c>
      <c r="D33" s="249"/>
      <c r="E33" s="249"/>
      <c r="F33" s="246">
        <v>2600</v>
      </c>
      <c r="G33" s="249"/>
      <c r="H33" s="246">
        <v>2600</v>
      </c>
      <c r="I33" s="249"/>
      <c r="J33" s="246">
        <v>2600</v>
      </c>
      <c r="K33" s="250">
        <v>2600</v>
      </c>
      <c r="L33" s="250"/>
      <c r="M33" s="217"/>
    </row>
    <row r="34" spans="1:13" ht="12.75" customHeight="1">
      <c r="A34" s="447" t="s">
        <v>299</v>
      </c>
      <c r="B34" s="448" t="s">
        <v>300</v>
      </c>
      <c r="C34" s="244" t="s">
        <v>294</v>
      </c>
      <c r="D34" s="245">
        <v>2015</v>
      </c>
      <c r="E34" s="245"/>
      <c r="F34" s="246">
        <f>SUM(F35:F38)</f>
        <v>2580</v>
      </c>
      <c r="G34" s="245"/>
      <c r="H34" s="246">
        <f>SUM(H35:H38)</f>
        <v>2580</v>
      </c>
      <c r="I34" s="245"/>
      <c r="J34" s="251">
        <f>SUM(J35:J38)</f>
        <v>2580</v>
      </c>
      <c r="K34" s="251">
        <f>SUM(K35:K38)</f>
        <v>2580</v>
      </c>
      <c r="L34" s="251"/>
      <c r="M34" s="217"/>
    </row>
    <row r="35" spans="1:13" ht="12.75">
      <c r="A35" s="447"/>
      <c r="B35" s="448"/>
      <c r="C35" s="248" t="s">
        <v>288</v>
      </c>
      <c r="D35" s="249"/>
      <c r="E35" s="249"/>
      <c r="F35" s="246"/>
      <c r="G35" s="249"/>
      <c r="H35" s="246"/>
      <c r="I35" s="249"/>
      <c r="J35" s="252"/>
      <c r="K35" s="252"/>
      <c r="L35" s="252"/>
      <c r="M35" s="217"/>
    </row>
    <row r="36" spans="1:13" ht="12.75">
      <c r="A36" s="447"/>
      <c r="B36" s="448"/>
      <c r="C36" s="248" t="s">
        <v>289</v>
      </c>
      <c r="D36" s="249"/>
      <c r="E36" s="249"/>
      <c r="F36" s="246"/>
      <c r="G36" s="249"/>
      <c r="H36" s="246"/>
      <c r="I36" s="249"/>
      <c r="J36" s="252"/>
      <c r="K36" s="252"/>
      <c r="L36" s="252"/>
      <c r="M36" s="217"/>
    </row>
    <row r="37" spans="1:13" ht="16.5" customHeight="1">
      <c r="A37" s="447"/>
      <c r="B37" s="448"/>
      <c r="C37" s="248" t="s">
        <v>290</v>
      </c>
      <c r="D37" s="249"/>
      <c r="E37" s="249"/>
      <c r="F37" s="246"/>
      <c r="G37" s="249"/>
      <c r="H37" s="246"/>
      <c r="I37" s="249"/>
      <c r="J37" s="252"/>
      <c r="K37" s="252"/>
      <c r="L37" s="252"/>
      <c r="M37" s="217"/>
    </row>
    <row r="38" spans="1:13" ht="12.75">
      <c r="A38" s="464"/>
      <c r="B38" s="453"/>
      <c r="C38" s="249" t="s">
        <v>291</v>
      </c>
      <c r="D38" s="253"/>
      <c r="E38" s="253"/>
      <c r="F38" s="254">
        <v>2580</v>
      </c>
      <c r="G38" s="253"/>
      <c r="H38" s="254">
        <v>2580</v>
      </c>
      <c r="I38" s="253"/>
      <c r="J38" s="255">
        <v>2580</v>
      </c>
      <c r="K38" s="255">
        <v>2580</v>
      </c>
      <c r="L38" s="255"/>
      <c r="M38" s="217"/>
    </row>
    <row r="39" spans="1:13" ht="12.75" customHeight="1">
      <c r="A39" s="470" t="s">
        <v>301</v>
      </c>
      <c r="B39" s="451" t="s">
        <v>302</v>
      </c>
      <c r="C39" s="256" t="s">
        <v>294</v>
      </c>
      <c r="D39" s="245">
        <v>2015</v>
      </c>
      <c r="E39" s="257"/>
      <c r="F39" s="258">
        <f>SUM(F40:F43)</f>
        <v>814</v>
      </c>
      <c r="G39" s="257"/>
      <c r="H39" s="258">
        <f>SUM(H40:H43)</f>
        <v>814</v>
      </c>
      <c r="I39" s="257"/>
      <c r="J39" s="259">
        <f>SUM(J40:J43)</f>
        <v>714</v>
      </c>
      <c r="K39" s="259">
        <f>SUM(K40:K43)</f>
        <v>714</v>
      </c>
      <c r="L39" s="259"/>
      <c r="M39" s="217"/>
    </row>
    <row r="40" spans="1:13" ht="12.75">
      <c r="A40" s="470"/>
      <c r="B40" s="451"/>
      <c r="C40" s="260" t="s">
        <v>288</v>
      </c>
      <c r="D40" s="257"/>
      <c r="E40" s="257"/>
      <c r="F40" s="258"/>
      <c r="G40" s="257"/>
      <c r="H40" s="258"/>
      <c r="I40" s="257"/>
      <c r="J40" s="252"/>
      <c r="K40" s="252"/>
      <c r="L40" s="252"/>
      <c r="M40" s="217"/>
    </row>
    <row r="41" spans="1:13" ht="12.75">
      <c r="A41" s="470"/>
      <c r="B41" s="451"/>
      <c r="C41" s="260" t="s">
        <v>289</v>
      </c>
      <c r="D41" s="257"/>
      <c r="E41" s="257"/>
      <c r="F41" s="258"/>
      <c r="G41" s="257"/>
      <c r="H41" s="258"/>
      <c r="I41" s="257"/>
      <c r="J41" s="252"/>
      <c r="K41" s="252"/>
      <c r="L41" s="252"/>
      <c r="M41" s="217"/>
    </row>
    <row r="42" spans="1:13" ht="12.75">
      <c r="A42" s="470"/>
      <c r="B42" s="451"/>
      <c r="C42" s="260" t="s">
        <v>290</v>
      </c>
      <c r="D42" s="257"/>
      <c r="E42" s="257"/>
      <c r="F42" s="258"/>
      <c r="G42" s="257"/>
      <c r="H42" s="258"/>
      <c r="I42" s="257"/>
      <c r="J42" s="252"/>
      <c r="K42" s="252"/>
      <c r="L42" s="252"/>
      <c r="M42" s="217"/>
    </row>
    <row r="43" spans="1:13" ht="12.75">
      <c r="A43" s="470"/>
      <c r="B43" s="451"/>
      <c r="C43" s="260" t="s">
        <v>291</v>
      </c>
      <c r="D43" s="257"/>
      <c r="E43" s="257"/>
      <c r="F43" s="258">
        <v>814</v>
      </c>
      <c r="G43" s="257"/>
      <c r="H43" s="258">
        <v>814</v>
      </c>
      <c r="I43" s="257"/>
      <c r="J43" s="261">
        <v>714</v>
      </c>
      <c r="K43" s="261">
        <v>714</v>
      </c>
      <c r="L43" s="247"/>
      <c r="M43" s="217"/>
    </row>
    <row r="44" spans="1:13" ht="12.75" customHeight="1">
      <c r="A44" s="470" t="s">
        <v>303</v>
      </c>
      <c r="B44" s="451" t="s">
        <v>304</v>
      </c>
      <c r="C44" s="256" t="s">
        <v>294</v>
      </c>
      <c r="D44" s="245">
        <v>2015</v>
      </c>
      <c r="E44" s="257"/>
      <c r="F44" s="258">
        <f>SUM(F45:F48)</f>
        <v>1947.2</v>
      </c>
      <c r="G44" s="257"/>
      <c r="H44" s="258">
        <f>SUM(H45:H48)</f>
        <v>1947.2</v>
      </c>
      <c r="I44" s="257"/>
      <c r="J44" s="262">
        <f>J48</f>
        <v>1947</v>
      </c>
      <c r="K44" s="262">
        <f>K48</f>
        <v>1947</v>
      </c>
      <c r="L44" s="262"/>
      <c r="M44" s="217"/>
    </row>
    <row r="45" spans="1:13" ht="12.75">
      <c r="A45" s="470"/>
      <c r="B45" s="451"/>
      <c r="C45" s="260" t="s">
        <v>288</v>
      </c>
      <c r="D45" s="257"/>
      <c r="E45" s="257"/>
      <c r="F45" s="258"/>
      <c r="G45" s="257"/>
      <c r="H45" s="258"/>
      <c r="I45" s="257"/>
      <c r="J45" s="263"/>
      <c r="K45" s="263"/>
      <c r="L45" s="263"/>
      <c r="M45" s="217"/>
    </row>
    <row r="46" spans="1:13" ht="12.75">
      <c r="A46" s="470"/>
      <c r="B46" s="451"/>
      <c r="C46" s="260" t="s">
        <v>289</v>
      </c>
      <c r="D46" s="257"/>
      <c r="E46" s="257"/>
      <c r="F46" s="258"/>
      <c r="G46" s="257"/>
      <c r="H46" s="258"/>
      <c r="I46" s="257"/>
      <c r="J46" s="263"/>
      <c r="K46" s="263"/>
      <c r="L46" s="263"/>
      <c r="M46" s="217"/>
    </row>
    <row r="47" spans="1:13" ht="12.75">
      <c r="A47" s="470"/>
      <c r="B47" s="451"/>
      <c r="C47" s="260" t="s">
        <v>290</v>
      </c>
      <c r="D47" s="257"/>
      <c r="E47" s="257"/>
      <c r="F47" s="258"/>
      <c r="G47" s="257"/>
      <c r="H47" s="258"/>
      <c r="I47" s="257"/>
      <c r="J47" s="263"/>
      <c r="K47" s="263"/>
      <c r="L47" s="263"/>
      <c r="M47" s="217"/>
    </row>
    <row r="48" spans="1:13" ht="18.75" customHeight="1">
      <c r="A48" s="470"/>
      <c r="B48" s="451"/>
      <c r="C48" s="264" t="s">
        <v>291</v>
      </c>
      <c r="D48" s="257"/>
      <c r="E48" s="257"/>
      <c r="F48" s="258">
        <v>1947.2</v>
      </c>
      <c r="G48" s="257"/>
      <c r="H48" s="258">
        <v>1947.2</v>
      </c>
      <c r="I48" s="257"/>
      <c r="J48" s="262">
        <v>1947</v>
      </c>
      <c r="K48" s="262">
        <v>1947</v>
      </c>
      <c r="L48" s="262"/>
      <c r="M48" s="217"/>
    </row>
    <row r="49" spans="1:13" ht="12.75" customHeight="1">
      <c r="A49" s="470" t="s">
        <v>305</v>
      </c>
      <c r="B49" s="451" t="s">
        <v>306</v>
      </c>
      <c r="C49" s="265" t="s">
        <v>294</v>
      </c>
      <c r="D49" s="245">
        <v>2015</v>
      </c>
      <c r="E49" s="257"/>
      <c r="F49" s="258">
        <f>SUM(F50:F53)</f>
        <v>588</v>
      </c>
      <c r="G49" s="257"/>
      <c r="H49" s="258">
        <f>SUM(H50:H53)</f>
        <v>588</v>
      </c>
      <c r="I49" s="257"/>
      <c r="J49" s="258">
        <f>SUM(J50:J53)</f>
        <v>588</v>
      </c>
      <c r="K49" s="266">
        <v>0</v>
      </c>
      <c r="L49" s="266"/>
      <c r="M49" s="217"/>
    </row>
    <row r="50" spans="1:13" ht="12.75">
      <c r="A50" s="470"/>
      <c r="B50" s="451"/>
      <c r="C50" s="264" t="s">
        <v>288</v>
      </c>
      <c r="D50" s="257"/>
      <c r="E50" s="257"/>
      <c r="F50" s="258"/>
      <c r="G50" s="257"/>
      <c r="H50" s="258"/>
      <c r="I50" s="257"/>
      <c r="J50" s="263"/>
      <c r="K50" s="263"/>
      <c r="L50" s="263"/>
      <c r="M50" s="217"/>
    </row>
    <row r="51" spans="1:13" ht="12.75">
      <c r="A51" s="470"/>
      <c r="B51" s="451"/>
      <c r="C51" s="264" t="s">
        <v>289</v>
      </c>
      <c r="D51" s="257"/>
      <c r="E51" s="257"/>
      <c r="F51" s="258"/>
      <c r="G51" s="257"/>
      <c r="H51" s="258"/>
      <c r="I51" s="257"/>
      <c r="J51" s="263"/>
      <c r="K51" s="263"/>
      <c r="L51" s="263"/>
      <c r="M51" s="217"/>
    </row>
    <row r="52" spans="1:13" ht="12.75">
      <c r="A52" s="470"/>
      <c r="B52" s="451"/>
      <c r="C52" s="264" t="s">
        <v>290</v>
      </c>
      <c r="D52" s="257"/>
      <c r="E52" s="257"/>
      <c r="F52" s="258"/>
      <c r="G52" s="257"/>
      <c r="H52" s="258"/>
      <c r="I52" s="257"/>
      <c r="J52" s="263"/>
      <c r="K52" s="263"/>
      <c r="L52" s="263"/>
      <c r="M52" s="217"/>
    </row>
    <row r="53" spans="1:13" ht="12.75">
      <c r="A53" s="470"/>
      <c r="B53" s="451"/>
      <c r="C53" s="264" t="s">
        <v>291</v>
      </c>
      <c r="D53" s="257"/>
      <c r="E53" s="257"/>
      <c r="F53" s="258">
        <v>588</v>
      </c>
      <c r="G53" s="257"/>
      <c r="H53" s="258">
        <v>588</v>
      </c>
      <c r="I53" s="257"/>
      <c r="J53" s="266">
        <v>588</v>
      </c>
      <c r="K53" s="266">
        <v>0</v>
      </c>
      <c r="L53" s="266"/>
      <c r="M53" s="217"/>
    </row>
    <row r="54" spans="1:13" ht="12.75" customHeight="1">
      <c r="A54" s="470" t="s">
        <v>307</v>
      </c>
      <c r="B54" s="471" t="s">
        <v>308</v>
      </c>
      <c r="C54" s="265" t="s">
        <v>294</v>
      </c>
      <c r="D54" s="245" t="s">
        <v>309</v>
      </c>
      <c r="E54" s="257"/>
      <c r="F54" s="258">
        <f>SUM(F55:F58)</f>
        <v>1530</v>
      </c>
      <c r="G54" s="257"/>
      <c r="H54" s="258">
        <f>SUM(H55:H58)</f>
        <v>1530</v>
      </c>
      <c r="I54" s="257"/>
      <c r="J54" s="258">
        <f>SUM(J55:J58)</f>
        <v>1530</v>
      </c>
      <c r="K54" s="258">
        <f>SUM(K55:K58)</f>
        <v>1530</v>
      </c>
      <c r="L54" s="266"/>
      <c r="M54" s="217"/>
    </row>
    <row r="55" spans="1:13" ht="12.75">
      <c r="A55" s="470"/>
      <c r="B55" s="471"/>
      <c r="C55" s="264" t="s">
        <v>288</v>
      </c>
      <c r="D55" s="257"/>
      <c r="E55" s="257"/>
      <c r="F55" s="258"/>
      <c r="G55" s="257"/>
      <c r="H55" s="258"/>
      <c r="I55" s="257"/>
      <c r="J55" s="263"/>
      <c r="K55" s="263"/>
      <c r="L55" s="263"/>
      <c r="M55" s="217"/>
    </row>
    <row r="56" spans="1:13" ht="12.75">
      <c r="A56" s="470"/>
      <c r="B56" s="471"/>
      <c r="C56" s="264" t="s">
        <v>289</v>
      </c>
      <c r="D56" s="257"/>
      <c r="E56" s="257"/>
      <c r="F56" s="258"/>
      <c r="G56" s="257"/>
      <c r="H56" s="258"/>
      <c r="I56" s="257"/>
      <c r="J56" s="263"/>
      <c r="K56" s="263"/>
      <c r="L56" s="263"/>
      <c r="M56" s="217"/>
    </row>
    <row r="57" spans="1:13" ht="12.75">
      <c r="A57" s="470"/>
      <c r="B57" s="471"/>
      <c r="C57" s="264" t="s">
        <v>290</v>
      </c>
      <c r="D57" s="257"/>
      <c r="E57" s="257"/>
      <c r="F57" s="258"/>
      <c r="G57" s="257"/>
      <c r="H57" s="258"/>
      <c r="I57" s="257"/>
      <c r="J57" s="263"/>
      <c r="K57" s="263"/>
      <c r="L57" s="263"/>
      <c r="M57" s="217"/>
    </row>
    <row r="58" spans="1:13" ht="12.75">
      <c r="A58" s="470"/>
      <c r="B58" s="471"/>
      <c r="C58" s="264" t="s">
        <v>291</v>
      </c>
      <c r="D58" s="257"/>
      <c r="E58" s="257"/>
      <c r="F58" s="258">
        <v>1530</v>
      </c>
      <c r="G58" s="257"/>
      <c r="H58" s="258">
        <v>1530</v>
      </c>
      <c r="I58" s="257"/>
      <c r="J58" s="266">
        <v>1530</v>
      </c>
      <c r="K58" s="266">
        <v>1530</v>
      </c>
      <c r="L58" s="266"/>
      <c r="M58" s="217"/>
    </row>
    <row r="59" spans="1:13" ht="12.75" customHeight="1">
      <c r="A59" s="470" t="s">
        <v>310</v>
      </c>
      <c r="B59" s="471" t="s">
        <v>311</v>
      </c>
      <c r="C59" s="265" t="s">
        <v>294</v>
      </c>
      <c r="D59" s="267">
        <v>2016</v>
      </c>
      <c r="E59" s="267"/>
      <c r="F59" s="258">
        <f>SUM(F60:F63)</f>
        <v>60</v>
      </c>
      <c r="G59" s="267"/>
      <c r="H59" s="258">
        <f>SUM(H60:H63)</f>
        <v>60</v>
      </c>
      <c r="I59" s="267"/>
      <c r="J59" s="267"/>
      <c r="K59" s="266">
        <v>0</v>
      </c>
      <c r="L59" s="266"/>
      <c r="M59" s="217"/>
    </row>
    <row r="60" spans="1:13" ht="12.75">
      <c r="A60" s="470"/>
      <c r="B60" s="471"/>
      <c r="C60" s="264" t="s">
        <v>288</v>
      </c>
      <c r="D60" s="268"/>
      <c r="E60" s="268"/>
      <c r="F60" s="258"/>
      <c r="G60" s="268"/>
      <c r="H60" s="258"/>
      <c r="I60" s="268"/>
      <c r="J60" s="268"/>
      <c r="K60" s="263"/>
      <c r="L60" s="263"/>
      <c r="M60" s="217"/>
    </row>
    <row r="61" spans="1:13" ht="12.75">
      <c r="A61" s="470"/>
      <c r="B61" s="471"/>
      <c r="C61" s="264" t="s">
        <v>289</v>
      </c>
      <c r="D61" s="268"/>
      <c r="E61" s="268"/>
      <c r="F61" s="258"/>
      <c r="G61" s="268"/>
      <c r="H61" s="258"/>
      <c r="I61" s="268"/>
      <c r="J61" s="268"/>
      <c r="K61" s="263"/>
      <c r="L61" s="263"/>
      <c r="M61" s="217"/>
    </row>
    <row r="62" spans="1:13" ht="12.75">
      <c r="A62" s="470"/>
      <c r="B62" s="471"/>
      <c r="C62" s="264" t="s">
        <v>290</v>
      </c>
      <c r="D62" s="268"/>
      <c r="E62" s="268"/>
      <c r="F62" s="258"/>
      <c r="G62" s="268"/>
      <c r="H62" s="258"/>
      <c r="I62" s="268"/>
      <c r="J62" s="268"/>
      <c r="K62" s="263"/>
      <c r="L62" s="263"/>
      <c r="M62" s="217"/>
    </row>
    <row r="63" spans="1:13" ht="12.75">
      <c r="A63" s="470"/>
      <c r="B63" s="471"/>
      <c r="C63" s="264" t="s">
        <v>291</v>
      </c>
      <c r="D63" s="268"/>
      <c r="E63" s="268"/>
      <c r="F63" s="258">
        <v>60</v>
      </c>
      <c r="G63" s="268"/>
      <c r="H63" s="258">
        <v>60</v>
      </c>
      <c r="I63" s="268"/>
      <c r="J63" s="268"/>
      <c r="K63" s="266">
        <v>0</v>
      </c>
      <c r="L63" s="266"/>
      <c r="M63" s="217"/>
    </row>
    <row r="64" spans="1:13" ht="12.75" customHeight="1">
      <c r="A64" s="470" t="s">
        <v>312</v>
      </c>
      <c r="B64" s="471" t="s">
        <v>313</v>
      </c>
      <c r="C64" s="265" t="s">
        <v>294</v>
      </c>
      <c r="D64" s="267">
        <v>2016</v>
      </c>
      <c r="E64" s="267"/>
      <c r="F64" s="258">
        <f>SUM(F65:F68)</f>
        <v>2340</v>
      </c>
      <c r="G64" s="267"/>
      <c r="H64" s="258">
        <f>SUM(H65:H68)</f>
        <v>2340</v>
      </c>
      <c r="I64" s="267"/>
      <c r="J64" s="258">
        <f>SUM(J65:J68)</f>
        <v>0</v>
      </c>
      <c r="K64" s="266">
        <f>K68</f>
        <v>0</v>
      </c>
      <c r="L64" s="266"/>
      <c r="M64" s="217"/>
    </row>
    <row r="65" spans="1:13" ht="12.75">
      <c r="A65" s="470"/>
      <c r="B65" s="471"/>
      <c r="C65" s="264" t="s">
        <v>288</v>
      </c>
      <c r="D65" s="268"/>
      <c r="E65" s="268"/>
      <c r="F65" s="258"/>
      <c r="G65" s="268"/>
      <c r="H65" s="258"/>
      <c r="I65" s="268"/>
      <c r="J65" s="258"/>
      <c r="K65" s="263"/>
      <c r="L65" s="263"/>
      <c r="M65" s="217"/>
    </row>
    <row r="66" spans="1:13" ht="12.75">
      <c r="A66" s="470"/>
      <c r="B66" s="471"/>
      <c r="C66" s="264" t="s">
        <v>289</v>
      </c>
      <c r="D66" s="268"/>
      <c r="E66" s="268"/>
      <c r="F66" s="258"/>
      <c r="G66" s="268"/>
      <c r="H66" s="258"/>
      <c r="I66" s="268"/>
      <c r="J66" s="258"/>
      <c r="K66" s="263"/>
      <c r="L66" s="263"/>
      <c r="M66" s="217"/>
    </row>
    <row r="67" spans="1:13" ht="12.75">
      <c r="A67" s="470"/>
      <c r="B67" s="471"/>
      <c r="C67" s="264" t="s">
        <v>290</v>
      </c>
      <c r="D67" s="268"/>
      <c r="E67" s="268"/>
      <c r="F67" s="258"/>
      <c r="G67" s="268"/>
      <c r="H67" s="258"/>
      <c r="I67" s="268"/>
      <c r="J67" s="258"/>
      <c r="K67" s="263"/>
      <c r="L67" s="263"/>
      <c r="M67" s="217"/>
    </row>
    <row r="68" spans="1:13" ht="12.75">
      <c r="A68" s="470"/>
      <c r="B68" s="471"/>
      <c r="C68" s="264" t="s">
        <v>291</v>
      </c>
      <c r="D68" s="268"/>
      <c r="E68" s="268"/>
      <c r="F68" s="258">
        <v>2340</v>
      </c>
      <c r="G68" s="268"/>
      <c r="H68" s="258">
        <v>2340</v>
      </c>
      <c r="I68" s="268"/>
      <c r="J68" s="258"/>
      <c r="K68" s="266"/>
      <c r="L68" s="266"/>
      <c r="M68" s="217"/>
    </row>
    <row r="69" spans="1:13" ht="15.75" customHeight="1">
      <c r="A69" s="470" t="s">
        <v>314</v>
      </c>
      <c r="B69" s="471" t="s">
        <v>315</v>
      </c>
      <c r="C69" s="265" t="s">
        <v>294</v>
      </c>
      <c r="D69" s="267">
        <v>2016</v>
      </c>
      <c r="E69" s="267"/>
      <c r="F69" s="258">
        <f>SUM(F70:F73)</f>
        <v>38.1</v>
      </c>
      <c r="G69" s="267"/>
      <c r="H69" s="258">
        <f>SUM(H70:H73)</f>
        <v>38.1</v>
      </c>
      <c r="I69" s="267"/>
      <c r="J69" s="258"/>
      <c r="K69" s="258"/>
      <c r="L69" s="258"/>
      <c r="M69" s="217"/>
    </row>
    <row r="70" spans="1:13" ht="12.75">
      <c r="A70" s="470"/>
      <c r="B70" s="471"/>
      <c r="C70" s="264" t="s">
        <v>288</v>
      </c>
      <c r="D70" s="268"/>
      <c r="E70" s="268"/>
      <c r="F70" s="258"/>
      <c r="G70" s="268"/>
      <c r="H70" s="258"/>
      <c r="I70" s="268"/>
      <c r="J70" s="258"/>
      <c r="K70" s="263"/>
      <c r="L70" s="263"/>
      <c r="M70" s="217"/>
    </row>
    <row r="71" spans="1:13" ht="12.75">
      <c r="A71" s="470"/>
      <c r="B71" s="471"/>
      <c r="C71" s="264" t="s">
        <v>289</v>
      </c>
      <c r="D71" s="268"/>
      <c r="E71" s="268"/>
      <c r="F71" s="258"/>
      <c r="G71" s="268"/>
      <c r="H71" s="258"/>
      <c r="I71" s="268"/>
      <c r="J71" s="258"/>
      <c r="K71" s="263"/>
      <c r="L71" s="263"/>
      <c r="M71" s="217"/>
    </row>
    <row r="72" spans="1:13" ht="12.75">
      <c r="A72" s="470"/>
      <c r="B72" s="471"/>
      <c r="C72" s="264" t="s">
        <v>290</v>
      </c>
      <c r="D72" s="268"/>
      <c r="E72" s="268"/>
      <c r="F72" s="258"/>
      <c r="G72" s="268"/>
      <c r="H72" s="258"/>
      <c r="I72" s="268"/>
      <c r="J72" s="258"/>
      <c r="K72" s="263"/>
      <c r="L72" s="263"/>
      <c r="M72" s="217"/>
    </row>
    <row r="73" spans="1:13" ht="15.75" customHeight="1">
      <c r="A73" s="470"/>
      <c r="B73" s="471"/>
      <c r="C73" s="264" t="s">
        <v>291</v>
      </c>
      <c r="D73" s="268"/>
      <c r="E73" s="268"/>
      <c r="F73" s="258">
        <v>38.1</v>
      </c>
      <c r="G73" s="268"/>
      <c r="H73" s="258">
        <v>38.1</v>
      </c>
      <c r="I73" s="268"/>
      <c r="J73" s="258"/>
      <c r="K73" s="266"/>
      <c r="L73" s="266"/>
      <c r="M73" s="217"/>
    </row>
    <row r="74" spans="1:13" ht="12.75" customHeight="1">
      <c r="A74" s="472" t="s">
        <v>316</v>
      </c>
      <c r="B74" s="473" t="s">
        <v>317</v>
      </c>
      <c r="C74" s="269" t="s">
        <v>294</v>
      </c>
      <c r="D74" s="270"/>
      <c r="E74" s="270"/>
      <c r="F74" s="271">
        <f>F75+F76+F77+F78</f>
        <v>43242.84</v>
      </c>
      <c r="G74" s="271">
        <f aca="true" t="shared" si="5" ref="G74:L74">G75+G76+G77+G78</f>
        <v>43242.84</v>
      </c>
      <c r="H74" s="271">
        <f t="shared" si="5"/>
        <v>43242.84</v>
      </c>
      <c r="I74" s="271">
        <f t="shared" si="5"/>
        <v>43242.84</v>
      </c>
      <c r="J74" s="271">
        <f t="shared" si="5"/>
        <v>41937.689999999995</v>
      </c>
      <c r="K74" s="271">
        <f t="shared" si="5"/>
        <v>41937.689999999995</v>
      </c>
      <c r="L74" s="271">
        <f t="shared" si="5"/>
        <v>41937.689999999995</v>
      </c>
      <c r="M74" s="217"/>
    </row>
    <row r="75" spans="1:13" ht="12.75">
      <c r="A75" s="472"/>
      <c r="B75" s="473"/>
      <c r="C75" s="272" t="s">
        <v>288</v>
      </c>
      <c r="D75" s="273"/>
      <c r="E75" s="273"/>
      <c r="F75" s="271">
        <f>F80+F85+F90+F95+F100</f>
        <v>0</v>
      </c>
      <c r="G75" s="271">
        <f aca="true" t="shared" si="6" ref="G75:L78">G80+G85+G90+G95+G100</f>
        <v>0</v>
      </c>
      <c r="H75" s="271">
        <f t="shared" si="6"/>
        <v>0</v>
      </c>
      <c r="I75" s="271">
        <f t="shared" si="6"/>
        <v>0</v>
      </c>
      <c r="J75" s="271">
        <f t="shared" si="6"/>
        <v>0</v>
      </c>
      <c r="K75" s="271">
        <f t="shared" si="6"/>
        <v>0</v>
      </c>
      <c r="L75" s="271">
        <f t="shared" si="6"/>
        <v>0</v>
      </c>
      <c r="M75" s="217"/>
    </row>
    <row r="76" spans="1:13" ht="12.75">
      <c r="A76" s="472"/>
      <c r="B76" s="473"/>
      <c r="C76" s="272" t="s">
        <v>289</v>
      </c>
      <c r="D76" s="273"/>
      <c r="E76" s="273"/>
      <c r="F76" s="271">
        <f>F81+F86+F91+F96+F101</f>
        <v>36250.45</v>
      </c>
      <c r="G76" s="271">
        <f t="shared" si="6"/>
        <v>36250.45</v>
      </c>
      <c r="H76" s="271">
        <f t="shared" si="6"/>
        <v>36250.45</v>
      </c>
      <c r="I76" s="271">
        <f t="shared" si="6"/>
        <v>36250.45</v>
      </c>
      <c r="J76" s="271">
        <f t="shared" si="6"/>
        <v>35602.45</v>
      </c>
      <c r="K76" s="271">
        <f t="shared" si="6"/>
        <v>35602.45</v>
      </c>
      <c r="L76" s="271">
        <f t="shared" si="6"/>
        <v>35602.45</v>
      </c>
      <c r="M76" s="217"/>
    </row>
    <row r="77" spans="1:13" ht="12.75">
      <c r="A77" s="472"/>
      <c r="B77" s="473"/>
      <c r="C77" s="272" t="s">
        <v>290</v>
      </c>
      <c r="D77" s="273"/>
      <c r="E77" s="273"/>
      <c r="F77" s="271">
        <f>F82+F87+F92+F97+F102</f>
        <v>0</v>
      </c>
      <c r="G77" s="271">
        <f t="shared" si="6"/>
        <v>0</v>
      </c>
      <c r="H77" s="271">
        <f t="shared" si="6"/>
        <v>0</v>
      </c>
      <c r="I77" s="271">
        <f t="shared" si="6"/>
        <v>0</v>
      </c>
      <c r="J77" s="271">
        <f t="shared" si="6"/>
        <v>0</v>
      </c>
      <c r="K77" s="271">
        <f t="shared" si="6"/>
        <v>0</v>
      </c>
      <c r="L77" s="271">
        <f t="shared" si="6"/>
        <v>0</v>
      </c>
      <c r="M77" s="217"/>
    </row>
    <row r="78" spans="1:13" ht="12.75">
      <c r="A78" s="472"/>
      <c r="B78" s="473"/>
      <c r="C78" s="272" t="s">
        <v>291</v>
      </c>
      <c r="D78" s="273"/>
      <c r="E78" s="273"/>
      <c r="F78" s="271">
        <f>F83+F88+F93+F98+F103</f>
        <v>6992.39</v>
      </c>
      <c r="G78" s="271">
        <f t="shared" si="6"/>
        <v>6992.39</v>
      </c>
      <c r="H78" s="271">
        <f t="shared" si="6"/>
        <v>6992.39</v>
      </c>
      <c r="I78" s="271">
        <f t="shared" si="6"/>
        <v>6992.39</v>
      </c>
      <c r="J78" s="271">
        <f t="shared" si="6"/>
        <v>6335.24</v>
      </c>
      <c r="K78" s="271">
        <f t="shared" si="6"/>
        <v>6335.24</v>
      </c>
      <c r="L78" s="271">
        <f t="shared" si="6"/>
        <v>6335.24</v>
      </c>
      <c r="M78" s="217"/>
    </row>
    <row r="79" spans="1:13" ht="12.75" customHeight="1" hidden="1">
      <c r="A79" s="474" t="s">
        <v>318</v>
      </c>
      <c r="B79" s="475" t="s">
        <v>319</v>
      </c>
      <c r="C79" s="265" t="s">
        <v>294</v>
      </c>
      <c r="D79" s="267"/>
      <c r="E79" s="267"/>
      <c r="F79" s="267"/>
      <c r="G79" s="267"/>
      <c r="H79" s="267"/>
      <c r="I79" s="267"/>
      <c r="J79" s="267"/>
      <c r="K79" s="274"/>
      <c r="L79" s="274"/>
      <c r="M79" s="217"/>
    </row>
    <row r="80" spans="1:13" ht="12.75" customHeight="1" hidden="1">
      <c r="A80" s="447"/>
      <c r="B80" s="468"/>
      <c r="C80" s="264" t="s">
        <v>288</v>
      </c>
      <c r="D80" s="268"/>
      <c r="E80" s="268"/>
      <c r="F80" s="268"/>
      <c r="G80" s="268"/>
      <c r="H80" s="268"/>
      <c r="I80" s="268"/>
      <c r="J80" s="268"/>
      <c r="K80" s="263"/>
      <c r="L80" s="263"/>
      <c r="M80" s="217"/>
    </row>
    <row r="81" spans="1:13" ht="22.5" customHeight="1" hidden="1">
      <c r="A81" s="447"/>
      <c r="B81" s="468"/>
      <c r="C81" s="264" t="s">
        <v>289</v>
      </c>
      <c r="D81" s="268"/>
      <c r="E81" s="268"/>
      <c r="F81" s="268"/>
      <c r="G81" s="268"/>
      <c r="H81" s="268"/>
      <c r="I81" s="268"/>
      <c r="J81" s="268"/>
      <c r="K81" s="263"/>
      <c r="L81" s="263"/>
      <c r="M81" s="217"/>
    </row>
    <row r="82" spans="1:13" ht="12.75" customHeight="1" hidden="1">
      <c r="A82" s="447"/>
      <c r="B82" s="468"/>
      <c r="C82" s="264" t="s">
        <v>290</v>
      </c>
      <c r="D82" s="268"/>
      <c r="E82" s="268"/>
      <c r="F82" s="268"/>
      <c r="G82" s="268"/>
      <c r="H82" s="268"/>
      <c r="I82" s="268"/>
      <c r="J82" s="268"/>
      <c r="K82" s="263"/>
      <c r="L82" s="263"/>
      <c r="M82" s="217"/>
    </row>
    <row r="83" spans="1:13" ht="12.75" customHeight="1" hidden="1">
      <c r="A83" s="447"/>
      <c r="B83" s="468"/>
      <c r="C83" s="264" t="s">
        <v>291</v>
      </c>
      <c r="D83" s="268"/>
      <c r="E83" s="268"/>
      <c r="F83" s="268"/>
      <c r="G83" s="268"/>
      <c r="H83" s="268"/>
      <c r="I83" s="268"/>
      <c r="J83" s="268"/>
      <c r="K83" s="263"/>
      <c r="L83" s="263"/>
      <c r="M83" s="217"/>
    </row>
    <row r="84" spans="1:13" ht="12.75" customHeight="1" hidden="1">
      <c r="A84" s="447" t="s">
        <v>320</v>
      </c>
      <c r="B84" s="468" t="s">
        <v>321</v>
      </c>
      <c r="C84" s="265" t="s">
        <v>294</v>
      </c>
      <c r="D84" s="267"/>
      <c r="E84" s="267"/>
      <c r="F84" s="267"/>
      <c r="G84" s="267"/>
      <c r="H84" s="267"/>
      <c r="I84" s="267"/>
      <c r="J84" s="267"/>
      <c r="K84" s="263"/>
      <c r="L84" s="263"/>
      <c r="M84" s="217"/>
    </row>
    <row r="85" spans="1:13" ht="12.75" customHeight="1" hidden="1">
      <c r="A85" s="447"/>
      <c r="B85" s="468"/>
      <c r="C85" s="264" t="s">
        <v>288</v>
      </c>
      <c r="D85" s="268"/>
      <c r="E85" s="268"/>
      <c r="F85" s="268"/>
      <c r="G85" s="268"/>
      <c r="H85" s="268"/>
      <c r="I85" s="268"/>
      <c r="J85" s="268"/>
      <c r="K85" s="263"/>
      <c r="L85" s="263"/>
      <c r="M85" s="217"/>
    </row>
    <row r="86" spans="1:13" ht="22.5" customHeight="1" hidden="1">
      <c r="A86" s="447"/>
      <c r="B86" s="468"/>
      <c r="C86" s="264" t="s">
        <v>289</v>
      </c>
      <c r="D86" s="268"/>
      <c r="E86" s="268"/>
      <c r="F86" s="268"/>
      <c r="G86" s="268"/>
      <c r="H86" s="268"/>
      <c r="I86" s="268"/>
      <c r="J86" s="268"/>
      <c r="K86" s="263"/>
      <c r="L86" s="263"/>
      <c r="M86" s="217"/>
    </row>
    <row r="87" spans="1:13" ht="12.75" customHeight="1" hidden="1">
      <c r="A87" s="447"/>
      <c r="B87" s="468"/>
      <c r="C87" s="264" t="s">
        <v>290</v>
      </c>
      <c r="D87" s="268"/>
      <c r="E87" s="268"/>
      <c r="F87" s="268"/>
      <c r="G87" s="268"/>
      <c r="H87" s="268"/>
      <c r="I87" s="268"/>
      <c r="J87" s="268"/>
      <c r="K87" s="263"/>
      <c r="L87" s="263"/>
      <c r="M87" s="217"/>
    </row>
    <row r="88" spans="1:13" ht="12.75" customHeight="1" hidden="1">
      <c r="A88" s="447"/>
      <c r="B88" s="468"/>
      <c r="C88" s="264" t="s">
        <v>291</v>
      </c>
      <c r="D88" s="268"/>
      <c r="E88" s="268"/>
      <c r="F88" s="268"/>
      <c r="G88" s="268"/>
      <c r="H88" s="268"/>
      <c r="I88" s="268"/>
      <c r="J88" s="268"/>
      <c r="K88" s="263"/>
      <c r="L88" s="263"/>
      <c r="M88" s="217"/>
    </row>
    <row r="89" spans="1:13" ht="12.75" customHeight="1" hidden="1">
      <c r="A89" s="447" t="s">
        <v>322</v>
      </c>
      <c r="B89" s="468" t="s">
        <v>323</v>
      </c>
      <c r="C89" s="265" t="s">
        <v>294</v>
      </c>
      <c r="D89" s="267"/>
      <c r="E89" s="267"/>
      <c r="F89" s="267"/>
      <c r="G89" s="267"/>
      <c r="H89" s="267"/>
      <c r="I89" s="267"/>
      <c r="J89" s="267"/>
      <c r="K89" s="263"/>
      <c r="L89" s="263"/>
      <c r="M89" s="217"/>
    </row>
    <row r="90" spans="1:13" ht="12.75" customHeight="1" hidden="1">
      <c r="A90" s="447"/>
      <c r="B90" s="468"/>
      <c r="C90" s="264" t="s">
        <v>288</v>
      </c>
      <c r="D90" s="268"/>
      <c r="E90" s="268"/>
      <c r="F90" s="268"/>
      <c r="G90" s="268"/>
      <c r="H90" s="268"/>
      <c r="I90" s="268"/>
      <c r="J90" s="268"/>
      <c r="K90" s="263"/>
      <c r="L90" s="263"/>
      <c r="M90" s="217"/>
    </row>
    <row r="91" spans="1:13" ht="22.5" customHeight="1" hidden="1">
      <c r="A91" s="447"/>
      <c r="B91" s="468"/>
      <c r="C91" s="264" t="s">
        <v>289</v>
      </c>
      <c r="D91" s="268"/>
      <c r="E91" s="268"/>
      <c r="F91" s="268"/>
      <c r="G91" s="268"/>
      <c r="H91" s="268"/>
      <c r="I91" s="268"/>
      <c r="J91" s="268"/>
      <c r="K91" s="263"/>
      <c r="L91" s="263"/>
      <c r="M91" s="217"/>
    </row>
    <row r="92" spans="1:13" ht="12.75" customHeight="1" hidden="1">
      <c r="A92" s="447"/>
      <c r="B92" s="468"/>
      <c r="C92" s="264" t="s">
        <v>290</v>
      </c>
      <c r="D92" s="268"/>
      <c r="E92" s="268"/>
      <c r="F92" s="268"/>
      <c r="G92" s="268"/>
      <c r="H92" s="268"/>
      <c r="I92" s="268"/>
      <c r="J92" s="268"/>
      <c r="K92" s="263"/>
      <c r="L92" s="263"/>
      <c r="M92" s="217"/>
    </row>
    <row r="93" spans="1:13" ht="12.75" customHeight="1" hidden="1">
      <c r="A93" s="464"/>
      <c r="B93" s="469"/>
      <c r="C93" s="264" t="s">
        <v>291</v>
      </c>
      <c r="D93" s="268"/>
      <c r="E93" s="268"/>
      <c r="F93" s="268"/>
      <c r="G93" s="268"/>
      <c r="H93" s="268"/>
      <c r="I93" s="268"/>
      <c r="J93" s="268"/>
      <c r="K93" s="275"/>
      <c r="L93" s="275"/>
      <c r="M93" s="217"/>
    </row>
    <row r="94" spans="1:13" ht="12.75" customHeight="1">
      <c r="A94" s="447" t="s">
        <v>324</v>
      </c>
      <c r="B94" s="448" t="s">
        <v>325</v>
      </c>
      <c r="C94" s="244" t="s">
        <v>294</v>
      </c>
      <c r="D94" s="276">
        <v>2015</v>
      </c>
      <c r="E94" s="463" t="s">
        <v>326</v>
      </c>
      <c r="F94" s="277">
        <f aca="true" t="shared" si="7" ref="F94:L94">F95+F96+F97+F98</f>
        <v>28340.45</v>
      </c>
      <c r="G94" s="251">
        <f t="shared" si="7"/>
        <v>28340.45</v>
      </c>
      <c r="H94" s="251">
        <f t="shared" si="7"/>
        <v>28340.45</v>
      </c>
      <c r="I94" s="251">
        <f t="shared" si="7"/>
        <v>28340.45</v>
      </c>
      <c r="J94" s="251">
        <f t="shared" si="7"/>
        <v>28340.45</v>
      </c>
      <c r="K94" s="251">
        <f t="shared" si="7"/>
        <v>28340.45</v>
      </c>
      <c r="L94" s="251">
        <f t="shared" si="7"/>
        <v>28340.45</v>
      </c>
      <c r="M94" s="463" t="s">
        <v>326</v>
      </c>
    </row>
    <row r="95" spans="1:13" ht="12.75">
      <c r="A95" s="447"/>
      <c r="B95" s="448"/>
      <c r="C95" s="248" t="s">
        <v>288</v>
      </c>
      <c r="D95" s="260"/>
      <c r="E95" s="463"/>
      <c r="F95" s="277"/>
      <c r="G95" s="251"/>
      <c r="H95" s="251"/>
      <c r="I95" s="251"/>
      <c r="J95" s="251"/>
      <c r="K95" s="251"/>
      <c r="L95" s="251"/>
      <c r="M95" s="463"/>
    </row>
    <row r="96" spans="1:13" ht="12.75">
      <c r="A96" s="447"/>
      <c r="B96" s="448"/>
      <c r="C96" s="248" t="s">
        <v>289</v>
      </c>
      <c r="D96" s="260"/>
      <c r="E96" s="463"/>
      <c r="F96" s="277">
        <v>25657.45</v>
      </c>
      <c r="G96" s="251">
        <v>25657.45</v>
      </c>
      <c r="H96" s="251">
        <v>25657.45</v>
      </c>
      <c r="I96" s="251">
        <v>25657.45</v>
      </c>
      <c r="J96" s="251">
        <v>25657.45</v>
      </c>
      <c r="K96" s="251">
        <v>25657.45</v>
      </c>
      <c r="L96" s="251">
        <v>25657.45</v>
      </c>
      <c r="M96" s="463"/>
    </row>
    <row r="97" spans="1:13" ht="12.75">
      <c r="A97" s="447"/>
      <c r="B97" s="448"/>
      <c r="C97" s="248" t="s">
        <v>290</v>
      </c>
      <c r="D97" s="260"/>
      <c r="E97" s="463"/>
      <c r="F97" s="277"/>
      <c r="G97" s="251"/>
      <c r="H97" s="251"/>
      <c r="I97" s="251"/>
      <c r="J97" s="251"/>
      <c r="K97" s="251"/>
      <c r="L97" s="251"/>
      <c r="M97" s="463"/>
    </row>
    <row r="98" spans="1:13" ht="12.75">
      <c r="A98" s="447"/>
      <c r="B98" s="448"/>
      <c r="C98" s="248" t="s">
        <v>291</v>
      </c>
      <c r="D98" s="260"/>
      <c r="E98" s="463"/>
      <c r="F98" s="277">
        <v>2683</v>
      </c>
      <c r="G98" s="251">
        <v>2683</v>
      </c>
      <c r="H98" s="251">
        <v>2683</v>
      </c>
      <c r="I98" s="251">
        <v>2683</v>
      </c>
      <c r="J98" s="251">
        <v>2683</v>
      </c>
      <c r="K98" s="251">
        <v>2683</v>
      </c>
      <c r="L98" s="251">
        <v>2683</v>
      </c>
      <c r="M98" s="463"/>
    </row>
    <row r="99" spans="1:13" ht="12.75" customHeight="1">
      <c r="A99" s="464" t="s">
        <v>327</v>
      </c>
      <c r="B99" s="453" t="s">
        <v>328</v>
      </c>
      <c r="C99" s="244" t="s">
        <v>294</v>
      </c>
      <c r="D99" s="276">
        <v>2015</v>
      </c>
      <c r="E99" s="463" t="s">
        <v>329</v>
      </c>
      <c r="F99" s="277">
        <f>F101+F103</f>
        <v>14902.39</v>
      </c>
      <c r="G99" s="251">
        <f>G101+G103</f>
        <v>14902.39</v>
      </c>
      <c r="H99" s="251">
        <f>H101+H103</f>
        <v>14902.39</v>
      </c>
      <c r="I99" s="251">
        <f>I101+I103</f>
        <v>14902.39</v>
      </c>
      <c r="J99" s="247">
        <v>13597.24</v>
      </c>
      <c r="K99" s="247">
        <v>13597.24</v>
      </c>
      <c r="L99" s="247">
        <v>13597.24</v>
      </c>
      <c r="M99" s="463" t="s">
        <v>329</v>
      </c>
    </row>
    <row r="100" spans="1:13" ht="12.75">
      <c r="A100" s="465"/>
      <c r="B100" s="454"/>
      <c r="C100" s="248" t="s">
        <v>288</v>
      </c>
      <c r="D100" s="260"/>
      <c r="E100" s="463"/>
      <c r="F100" s="277"/>
      <c r="G100" s="251"/>
      <c r="H100" s="251"/>
      <c r="I100" s="251"/>
      <c r="J100" s="252"/>
      <c r="K100" s="252"/>
      <c r="L100" s="252"/>
      <c r="M100" s="463"/>
    </row>
    <row r="101" spans="1:13" ht="12.75">
      <c r="A101" s="465"/>
      <c r="B101" s="454"/>
      <c r="C101" s="248" t="s">
        <v>289</v>
      </c>
      <c r="D101" s="260"/>
      <c r="E101" s="463"/>
      <c r="F101" s="277">
        <v>10593</v>
      </c>
      <c r="G101" s="251">
        <v>10593</v>
      </c>
      <c r="H101" s="251">
        <v>10593</v>
      </c>
      <c r="I101" s="251">
        <v>10593</v>
      </c>
      <c r="J101" s="247">
        <v>9945</v>
      </c>
      <c r="K101" s="247">
        <v>9945</v>
      </c>
      <c r="L101" s="247">
        <v>9945</v>
      </c>
      <c r="M101" s="463"/>
    </row>
    <row r="102" spans="1:13" ht="12.75">
      <c r="A102" s="465"/>
      <c r="B102" s="454"/>
      <c r="C102" s="248" t="s">
        <v>290</v>
      </c>
      <c r="D102" s="278"/>
      <c r="E102" s="463"/>
      <c r="F102" s="279"/>
      <c r="G102" s="280"/>
      <c r="H102" s="280"/>
      <c r="I102" s="280"/>
      <c r="J102" s="247"/>
      <c r="K102" s="247"/>
      <c r="L102" s="247"/>
      <c r="M102" s="463"/>
    </row>
    <row r="103" spans="1:13" ht="12.75">
      <c r="A103" s="466"/>
      <c r="B103" s="467"/>
      <c r="C103" s="264" t="s">
        <v>291</v>
      </c>
      <c r="D103" s="281"/>
      <c r="E103" s="463"/>
      <c r="F103" s="282">
        <v>4309.39</v>
      </c>
      <c r="G103" s="258">
        <v>4309.39</v>
      </c>
      <c r="H103" s="258">
        <v>4309.39</v>
      </c>
      <c r="I103" s="258">
        <v>4309.39</v>
      </c>
      <c r="J103" s="262">
        <v>3652.24</v>
      </c>
      <c r="K103" s="262">
        <v>3652.24</v>
      </c>
      <c r="L103" s="262">
        <v>3652.24</v>
      </c>
      <c r="M103" s="463"/>
    </row>
    <row r="104" spans="1:13" ht="12.75" customHeight="1">
      <c r="A104" s="459">
        <v>3</v>
      </c>
      <c r="B104" s="461" t="s">
        <v>330</v>
      </c>
      <c r="C104" s="269" t="s">
        <v>294</v>
      </c>
      <c r="D104" s="270"/>
      <c r="E104" s="270"/>
      <c r="F104" s="271">
        <f>F106+F107+F108+F105</f>
        <v>16003.619999999999</v>
      </c>
      <c r="G104" s="270"/>
      <c r="H104" s="271">
        <f>H106+H107+H108+H105</f>
        <v>16003.619999999999</v>
      </c>
      <c r="I104" s="270"/>
      <c r="J104" s="271">
        <f>J106+J107+J108+J105</f>
        <v>14329.92718</v>
      </c>
      <c r="K104" s="271">
        <f>K106+K107+K108+K105</f>
        <v>14150.82518</v>
      </c>
      <c r="L104" s="283"/>
      <c r="M104" s="217"/>
    </row>
    <row r="105" spans="1:13" ht="14.25" customHeight="1">
      <c r="A105" s="460"/>
      <c r="B105" s="462"/>
      <c r="C105" s="241" t="s">
        <v>288</v>
      </c>
      <c r="D105" s="284"/>
      <c r="E105" s="284"/>
      <c r="F105" s="285"/>
      <c r="G105" s="284"/>
      <c r="H105" s="285"/>
      <c r="I105" s="284"/>
      <c r="J105" s="285"/>
      <c r="K105" s="285"/>
      <c r="L105" s="286"/>
      <c r="M105" s="217"/>
    </row>
    <row r="106" spans="1:13" ht="12.75">
      <c r="A106" s="460"/>
      <c r="B106" s="462"/>
      <c r="C106" s="241" t="s">
        <v>289</v>
      </c>
      <c r="D106" s="287"/>
      <c r="E106" s="287"/>
      <c r="F106" s="288">
        <f>F111+F151+F156+F161+F166</f>
        <v>7338</v>
      </c>
      <c r="G106" s="287"/>
      <c r="H106" s="288">
        <f>H111+H151+H156+H161+H166</f>
        <v>7338</v>
      </c>
      <c r="I106" s="287"/>
      <c r="J106" s="288">
        <f>J111+J151+J156+J161+J166</f>
        <v>7022.07</v>
      </c>
      <c r="K106" s="288">
        <f>K111+K151+K156+K161+K166</f>
        <v>7022.07</v>
      </c>
      <c r="L106" s="289"/>
      <c r="M106" s="217"/>
    </row>
    <row r="107" spans="1:13" ht="12.75">
      <c r="A107" s="460"/>
      <c r="B107" s="462"/>
      <c r="C107" s="241" t="s">
        <v>290</v>
      </c>
      <c r="D107" s="287"/>
      <c r="E107" s="287"/>
      <c r="F107" s="288"/>
      <c r="G107" s="287"/>
      <c r="H107" s="288"/>
      <c r="I107" s="287"/>
      <c r="J107" s="288"/>
      <c r="K107" s="288"/>
      <c r="L107" s="289"/>
      <c r="M107" s="217"/>
    </row>
    <row r="108" spans="1:13" ht="12.75">
      <c r="A108" s="460"/>
      <c r="B108" s="462"/>
      <c r="C108" s="241" t="s">
        <v>291</v>
      </c>
      <c r="D108" s="290"/>
      <c r="E108" s="290"/>
      <c r="F108" s="288">
        <f aca="true" t="shared" si="8" ref="F108:K108">F113+F153+F158+F163+F168</f>
        <v>8665.619999999999</v>
      </c>
      <c r="G108" s="288">
        <f t="shared" si="8"/>
        <v>0</v>
      </c>
      <c r="H108" s="291">
        <f t="shared" si="8"/>
        <v>8665.619999999999</v>
      </c>
      <c r="I108" s="291">
        <f t="shared" si="8"/>
        <v>0</v>
      </c>
      <c r="J108" s="291">
        <f t="shared" si="8"/>
        <v>7307.857180000001</v>
      </c>
      <c r="K108" s="291">
        <f t="shared" si="8"/>
        <v>7128.75518</v>
      </c>
      <c r="L108" s="288"/>
      <c r="M108" s="217"/>
    </row>
    <row r="109" spans="1:13" ht="12.75" customHeight="1">
      <c r="A109" s="447" t="s">
        <v>151</v>
      </c>
      <c r="B109" s="448" t="s">
        <v>331</v>
      </c>
      <c r="C109" s="265" t="s">
        <v>294</v>
      </c>
      <c r="D109" s="267"/>
      <c r="E109" s="267"/>
      <c r="F109" s="282">
        <f>SUM(F110:F113)</f>
        <v>10509.95</v>
      </c>
      <c r="G109" s="267"/>
      <c r="H109" s="258">
        <f>SUM(H110:H113)</f>
        <v>10509.95</v>
      </c>
      <c r="I109" s="258"/>
      <c r="J109" s="258">
        <f>SUM(J110:J113)</f>
        <v>10169.021999999999</v>
      </c>
      <c r="K109" s="258">
        <f>SUM(K110:K113)</f>
        <v>9989.92</v>
      </c>
      <c r="L109" s="252"/>
      <c r="M109" s="217"/>
    </row>
    <row r="110" spans="1:13" ht="12.75">
      <c r="A110" s="447"/>
      <c r="B110" s="448"/>
      <c r="C110" s="264" t="s">
        <v>288</v>
      </c>
      <c r="D110" s="268"/>
      <c r="E110" s="268"/>
      <c r="F110" s="277"/>
      <c r="G110" s="268"/>
      <c r="H110" s="258"/>
      <c r="I110" s="258"/>
      <c r="J110" s="258"/>
      <c r="K110" s="258"/>
      <c r="L110" s="252"/>
      <c r="M110" s="217"/>
    </row>
    <row r="111" spans="1:13" ht="12.75">
      <c r="A111" s="447"/>
      <c r="B111" s="448"/>
      <c r="C111" s="264" t="s">
        <v>289</v>
      </c>
      <c r="D111" s="268"/>
      <c r="E111" s="268"/>
      <c r="F111" s="277">
        <f>F116+F121+F126+F131</f>
        <v>7338</v>
      </c>
      <c r="G111" s="268"/>
      <c r="H111" s="258">
        <f>H116+H121+H126+H131</f>
        <v>7338</v>
      </c>
      <c r="I111" s="258"/>
      <c r="J111" s="258">
        <f>J116+J121+J126+J131</f>
        <v>7022.07</v>
      </c>
      <c r="K111" s="258">
        <f>K116+K121+K126+K131</f>
        <v>7022.07</v>
      </c>
      <c r="L111" s="252"/>
      <c r="M111" s="217"/>
    </row>
    <row r="112" spans="1:13" ht="12.75">
      <c r="A112" s="447"/>
      <c r="B112" s="448"/>
      <c r="C112" s="264" t="s">
        <v>290</v>
      </c>
      <c r="D112" s="268"/>
      <c r="E112" s="268"/>
      <c r="F112" s="277"/>
      <c r="G112" s="268"/>
      <c r="H112" s="258"/>
      <c r="I112" s="258"/>
      <c r="J112" s="258"/>
      <c r="K112" s="258"/>
      <c r="L112" s="252"/>
      <c r="M112" s="217"/>
    </row>
    <row r="113" spans="1:13" ht="12.75">
      <c r="A113" s="447"/>
      <c r="B113" s="448"/>
      <c r="C113" s="264" t="s">
        <v>291</v>
      </c>
      <c r="D113" s="268"/>
      <c r="E113" s="268"/>
      <c r="F113" s="277">
        <f>F118+F123+F128+F133+F138+F143+F148</f>
        <v>3171.95</v>
      </c>
      <c r="G113" s="268"/>
      <c r="H113" s="258">
        <f>H118+H123+H128+H133+H138+H143+H148</f>
        <v>3171.95</v>
      </c>
      <c r="I113" s="258"/>
      <c r="J113" s="258">
        <f>J118+J123+J128+J133+J138+J143+J148</f>
        <v>3146.9519999999998</v>
      </c>
      <c r="K113" s="258">
        <f>K118+K123+K128+K133+K138+K143+K148</f>
        <v>2967.85</v>
      </c>
      <c r="L113" s="252"/>
      <c r="M113" s="217"/>
    </row>
    <row r="114" spans="1:13" ht="12.75" customHeight="1">
      <c r="A114" s="447" t="s">
        <v>332</v>
      </c>
      <c r="B114" s="448" t="s">
        <v>333</v>
      </c>
      <c r="C114" s="265" t="s">
        <v>294</v>
      </c>
      <c r="D114" s="267">
        <v>2015</v>
      </c>
      <c r="E114" s="422" t="s">
        <v>334</v>
      </c>
      <c r="F114" s="282">
        <f>SUM(F115:F118)</f>
        <v>2965</v>
      </c>
      <c r="G114" s="267"/>
      <c r="H114" s="282">
        <f>SUM(H115:H118)</f>
        <v>2965</v>
      </c>
      <c r="I114" s="267"/>
      <c r="J114" s="282">
        <f>SUM(J115:J118)</f>
        <v>2965</v>
      </c>
      <c r="K114" s="282">
        <f>SUM(K115:K118)</f>
        <v>2965</v>
      </c>
      <c r="L114" s="252"/>
      <c r="M114" s="422" t="s">
        <v>334</v>
      </c>
    </row>
    <row r="115" spans="1:13" ht="12.75">
      <c r="A115" s="447"/>
      <c r="B115" s="448"/>
      <c r="C115" s="264" t="s">
        <v>288</v>
      </c>
      <c r="D115" s="268"/>
      <c r="E115" s="423"/>
      <c r="F115" s="277"/>
      <c r="G115" s="268"/>
      <c r="H115" s="277"/>
      <c r="I115" s="268"/>
      <c r="J115" s="258"/>
      <c r="K115" s="277"/>
      <c r="L115" s="252"/>
      <c r="M115" s="423"/>
    </row>
    <row r="116" spans="1:13" ht="12.75">
      <c r="A116" s="447"/>
      <c r="B116" s="448"/>
      <c r="C116" s="264" t="s">
        <v>289</v>
      </c>
      <c r="D116" s="268"/>
      <c r="E116" s="423"/>
      <c r="F116" s="277">
        <v>2816</v>
      </c>
      <c r="G116" s="268"/>
      <c r="H116" s="277">
        <v>2816</v>
      </c>
      <c r="I116" s="268"/>
      <c r="J116" s="258">
        <v>2816</v>
      </c>
      <c r="K116" s="277">
        <v>2816</v>
      </c>
      <c r="L116" s="252"/>
      <c r="M116" s="423"/>
    </row>
    <row r="117" spans="1:13" ht="12.75">
      <c r="A117" s="447"/>
      <c r="B117" s="448"/>
      <c r="C117" s="264" t="s">
        <v>290</v>
      </c>
      <c r="D117" s="268"/>
      <c r="E117" s="423"/>
      <c r="F117" s="277"/>
      <c r="G117" s="268"/>
      <c r="H117" s="277"/>
      <c r="I117" s="268"/>
      <c r="J117" s="258"/>
      <c r="K117" s="277"/>
      <c r="L117" s="252"/>
      <c r="M117" s="423"/>
    </row>
    <row r="118" spans="1:13" ht="12.75">
      <c r="A118" s="447"/>
      <c r="B118" s="448"/>
      <c r="C118" s="264" t="s">
        <v>291</v>
      </c>
      <c r="D118" s="268"/>
      <c r="E118" s="424"/>
      <c r="F118" s="277">
        <v>149</v>
      </c>
      <c r="G118" s="268"/>
      <c r="H118" s="277">
        <v>149</v>
      </c>
      <c r="I118" s="268"/>
      <c r="J118" s="258">
        <v>149</v>
      </c>
      <c r="K118" s="277">
        <v>149</v>
      </c>
      <c r="L118" s="252"/>
      <c r="M118" s="424"/>
    </row>
    <row r="119" spans="1:13" ht="12.75" customHeight="1">
      <c r="A119" s="447" t="s">
        <v>335</v>
      </c>
      <c r="B119" s="448" t="s">
        <v>336</v>
      </c>
      <c r="C119" s="265" t="s">
        <v>294</v>
      </c>
      <c r="D119" s="267">
        <v>2015</v>
      </c>
      <c r="E119" s="422" t="s">
        <v>337</v>
      </c>
      <c r="F119" s="282">
        <f>SUM(F120:F123)</f>
        <v>764</v>
      </c>
      <c r="G119" s="267"/>
      <c r="H119" s="282">
        <f>SUM(H120:H123)</f>
        <v>764</v>
      </c>
      <c r="I119" s="267"/>
      <c r="J119" s="282">
        <f>SUM(J120:J123)</f>
        <v>599.7</v>
      </c>
      <c r="K119" s="282">
        <f>SUM(K120:K123)</f>
        <v>599.7</v>
      </c>
      <c r="L119" s="252"/>
      <c r="M119" s="422" t="s">
        <v>337</v>
      </c>
    </row>
    <row r="120" spans="1:13" ht="12.75">
      <c r="A120" s="447"/>
      <c r="B120" s="448"/>
      <c r="C120" s="264" t="s">
        <v>288</v>
      </c>
      <c r="D120" s="268"/>
      <c r="E120" s="423"/>
      <c r="F120" s="277"/>
      <c r="G120" s="268"/>
      <c r="H120" s="277"/>
      <c r="I120" s="268"/>
      <c r="J120" s="277"/>
      <c r="K120" s="258"/>
      <c r="L120" s="252"/>
      <c r="M120" s="423"/>
    </row>
    <row r="121" spans="1:13" ht="12.75">
      <c r="A121" s="447"/>
      <c r="B121" s="448"/>
      <c r="C121" s="260" t="s">
        <v>289</v>
      </c>
      <c r="D121" s="268"/>
      <c r="E121" s="423"/>
      <c r="F121" s="277">
        <v>725</v>
      </c>
      <c r="G121" s="268"/>
      <c r="H121" s="277">
        <v>725</v>
      </c>
      <c r="I121" s="268"/>
      <c r="J121" s="277">
        <v>560.7</v>
      </c>
      <c r="K121" s="258">
        <v>560.7</v>
      </c>
      <c r="L121" s="252"/>
      <c r="M121" s="423"/>
    </row>
    <row r="122" spans="1:13" ht="12.75">
      <c r="A122" s="447"/>
      <c r="B122" s="448"/>
      <c r="C122" s="260" t="s">
        <v>290</v>
      </c>
      <c r="D122" s="268"/>
      <c r="E122" s="423"/>
      <c r="F122" s="277"/>
      <c r="G122" s="268"/>
      <c r="H122" s="277"/>
      <c r="I122" s="268"/>
      <c r="J122" s="277"/>
      <c r="K122" s="258"/>
      <c r="L122" s="252"/>
      <c r="M122" s="423"/>
    </row>
    <row r="123" spans="1:13" ht="12.75">
      <c r="A123" s="447"/>
      <c r="B123" s="448"/>
      <c r="C123" s="260" t="s">
        <v>291</v>
      </c>
      <c r="D123" s="268"/>
      <c r="E123" s="424"/>
      <c r="F123" s="277">
        <v>39</v>
      </c>
      <c r="G123" s="268"/>
      <c r="H123" s="277">
        <v>39</v>
      </c>
      <c r="I123" s="268"/>
      <c r="J123" s="277">
        <v>39</v>
      </c>
      <c r="K123" s="258">
        <v>39</v>
      </c>
      <c r="L123" s="252"/>
      <c r="M123" s="424"/>
    </row>
    <row r="124" spans="1:13" ht="12.75" customHeight="1">
      <c r="A124" s="447" t="s">
        <v>338</v>
      </c>
      <c r="B124" s="448" t="s">
        <v>339</v>
      </c>
      <c r="C124" s="256" t="s">
        <v>294</v>
      </c>
      <c r="D124" s="267">
        <v>2015</v>
      </c>
      <c r="E124" s="422" t="s">
        <v>340</v>
      </c>
      <c r="F124" s="282">
        <f>SUM(F125:F128)</f>
        <v>1362</v>
      </c>
      <c r="G124" s="267"/>
      <c r="H124" s="282">
        <f>SUM(H125:H128)</f>
        <v>1362</v>
      </c>
      <c r="I124" s="267"/>
      <c r="J124" s="282">
        <f>SUM(J125:J128)</f>
        <v>1224.91</v>
      </c>
      <c r="K124" s="282">
        <f>SUM(K125:K128)</f>
        <v>1224.91</v>
      </c>
      <c r="L124" s="252"/>
      <c r="M124" s="422" t="s">
        <v>340</v>
      </c>
    </row>
    <row r="125" spans="1:13" ht="12.75">
      <c r="A125" s="447"/>
      <c r="B125" s="448"/>
      <c r="C125" s="260" t="s">
        <v>288</v>
      </c>
      <c r="D125" s="268"/>
      <c r="E125" s="423"/>
      <c r="F125" s="277"/>
      <c r="G125" s="268"/>
      <c r="H125" s="277"/>
      <c r="I125" s="268"/>
      <c r="J125" s="258"/>
      <c r="K125" s="277"/>
      <c r="L125" s="252"/>
      <c r="M125" s="423"/>
    </row>
    <row r="126" spans="1:13" ht="12.75">
      <c r="A126" s="447"/>
      <c r="B126" s="448"/>
      <c r="C126" s="260" t="s">
        <v>289</v>
      </c>
      <c r="D126" s="268"/>
      <c r="E126" s="423"/>
      <c r="F126" s="277">
        <v>1293</v>
      </c>
      <c r="G126" s="268"/>
      <c r="H126" s="277">
        <v>1293</v>
      </c>
      <c r="I126" s="268"/>
      <c r="J126" s="258">
        <v>1155.91</v>
      </c>
      <c r="K126" s="277">
        <v>1155.91</v>
      </c>
      <c r="L126" s="252"/>
      <c r="M126" s="423"/>
    </row>
    <row r="127" spans="1:13" ht="12.75">
      <c r="A127" s="447"/>
      <c r="B127" s="448"/>
      <c r="C127" s="260" t="s">
        <v>290</v>
      </c>
      <c r="D127" s="268"/>
      <c r="E127" s="423"/>
      <c r="F127" s="277"/>
      <c r="G127" s="268"/>
      <c r="H127" s="277"/>
      <c r="I127" s="268"/>
      <c r="J127" s="258"/>
      <c r="K127" s="277"/>
      <c r="L127" s="252"/>
      <c r="M127" s="423"/>
    </row>
    <row r="128" spans="1:13" ht="12.75">
      <c r="A128" s="447"/>
      <c r="B128" s="448"/>
      <c r="C128" s="260" t="s">
        <v>291</v>
      </c>
      <c r="D128" s="268"/>
      <c r="E128" s="424"/>
      <c r="F128" s="277">
        <v>69</v>
      </c>
      <c r="G128" s="268"/>
      <c r="H128" s="277">
        <v>69</v>
      </c>
      <c r="I128" s="268"/>
      <c r="J128" s="258">
        <v>69</v>
      </c>
      <c r="K128" s="277">
        <v>69</v>
      </c>
      <c r="L128" s="252"/>
      <c r="M128" s="424"/>
    </row>
    <row r="129" spans="1:13" ht="12.75" customHeight="1">
      <c r="A129" s="447" t="s">
        <v>341</v>
      </c>
      <c r="B129" s="448" t="s">
        <v>342</v>
      </c>
      <c r="C129" s="256" t="s">
        <v>294</v>
      </c>
      <c r="D129" s="267">
        <v>2015</v>
      </c>
      <c r="E129" s="422" t="s">
        <v>343</v>
      </c>
      <c r="F129" s="282">
        <f>SUM(F130:F133)</f>
        <v>2636</v>
      </c>
      <c r="G129" s="267"/>
      <c r="H129" s="282">
        <f>SUM(H130:H133)</f>
        <v>2636</v>
      </c>
      <c r="I129" s="267"/>
      <c r="J129" s="282">
        <f>SUM(J130:J133)</f>
        <v>2621.46</v>
      </c>
      <c r="K129" s="282">
        <f>SUM(K130:K133)</f>
        <v>2621.46</v>
      </c>
      <c r="L129" s="252"/>
      <c r="M129" s="422" t="s">
        <v>343</v>
      </c>
    </row>
    <row r="130" spans="1:13" ht="12.75">
      <c r="A130" s="447"/>
      <c r="B130" s="448"/>
      <c r="C130" s="249" t="s">
        <v>288</v>
      </c>
      <c r="D130" s="292"/>
      <c r="E130" s="423"/>
      <c r="F130" s="251"/>
      <c r="G130" s="292"/>
      <c r="H130" s="251"/>
      <c r="I130" s="292"/>
      <c r="J130" s="251"/>
      <c r="K130" s="251"/>
      <c r="L130" s="252"/>
      <c r="M130" s="423"/>
    </row>
    <row r="131" spans="1:13" ht="12.75">
      <c r="A131" s="447"/>
      <c r="B131" s="448"/>
      <c r="C131" s="249" t="s">
        <v>289</v>
      </c>
      <c r="D131" s="260"/>
      <c r="E131" s="423"/>
      <c r="F131" s="251">
        <v>2504</v>
      </c>
      <c r="G131" s="260"/>
      <c r="H131" s="251">
        <v>2504</v>
      </c>
      <c r="I131" s="260"/>
      <c r="J131" s="251">
        <v>2489.46</v>
      </c>
      <c r="K131" s="251">
        <v>2489.46</v>
      </c>
      <c r="L131" s="252"/>
      <c r="M131" s="423"/>
    </row>
    <row r="132" spans="1:13" ht="12.75">
      <c r="A132" s="447"/>
      <c r="B132" s="448"/>
      <c r="C132" s="249" t="s">
        <v>290</v>
      </c>
      <c r="D132" s="260"/>
      <c r="E132" s="423"/>
      <c r="F132" s="251"/>
      <c r="G132" s="260"/>
      <c r="H132" s="251"/>
      <c r="I132" s="260"/>
      <c r="J132" s="251"/>
      <c r="K132" s="251"/>
      <c r="L132" s="252"/>
      <c r="M132" s="423"/>
    </row>
    <row r="133" spans="1:13" ht="12.75">
      <c r="A133" s="447"/>
      <c r="B133" s="448"/>
      <c r="C133" s="249" t="s">
        <v>291</v>
      </c>
      <c r="D133" s="260"/>
      <c r="E133" s="424"/>
      <c r="F133" s="251">
        <v>132</v>
      </c>
      <c r="G133" s="278"/>
      <c r="H133" s="251">
        <v>132</v>
      </c>
      <c r="I133" s="260"/>
      <c r="J133" s="280">
        <v>132</v>
      </c>
      <c r="K133" s="251">
        <v>132</v>
      </c>
      <c r="L133" s="252"/>
      <c r="M133" s="424"/>
    </row>
    <row r="134" spans="1:13" ht="12.75">
      <c r="A134" s="447" t="s">
        <v>344</v>
      </c>
      <c r="B134" s="453" t="s">
        <v>345</v>
      </c>
      <c r="C134" s="256" t="s">
        <v>294</v>
      </c>
      <c r="D134" s="278"/>
      <c r="E134" s="422" t="s">
        <v>346</v>
      </c>
      <c r="F134" s="293">
        <f>SUM(F135:F138)</f>
        <v>2490.1</v>
      </c>
      <c r="G134" s="268"/>
      <c r="H134" s="282">
        <f>SUM(H135:H138)</f>
        <v>2490.1</v>
      </c>
      <c r="I134" s="292"/>
      <c r="J134" s="258">
        <f>SUM(J135:J138)</f>
        <v>1970.132</v>
      </c>
      <c r="K134" s="282">
        <f>SUM(K135:K138)</f>
        <v>1791.03</v>
      </c>
      <c r="L134" s="252"/>
      <c r="M134" s="422" t="s">
        <v>346</v>
      </c>
    </row>
    <row r="135" spans="1:13" ht="12.75">
      <c r="A135" s="447"/>
      <c r="B135" s="454"/>
      <c r="C135" s="249" t="s">
        <v>288</v>
      </c>
      <c r="D135" s="278"/>
      <c r="E135" s="423"/>
      <c r="F135" s="277"/>
      <c r="G135" s="268"/>
      <c r="H135" s="277"/>
      <c r="I135" s="292"/>
      <c r="J135" s="258"/>
      <c r="K135" s="277"/>
      <c r="L135" s="252"/>
      <c r="M135" s="423"/>
    </row>
    <row r="136" spans="1:13" ht="12.75">
      <c r="A136" s="447"/>
      <c r="B136" s="454"/>
      <c r="C136" s="249" t="s">
        <v>289</v>
      </c>
      <c r="D136" s="278"/>
      <c r="E136" s="423"/>
      <c r="F136" s="277">
        <v>2195</v>
      </c>
      <c r="G136" s="268"/>
      <c r="H136" s="277">
        <v>2195</v>
      </c>
      <c r="I136" s="292"/>
      <c r="J136" s="258">
        <v>1675.03</v>
      </c>
      <c r="K136" s="277">
        <v>1675.03</v>
      </c>
      <c r="L136" s="252"/>
      <c r="M136" s="423"/>
    </row>
    <row r="137" spans="1:13" ht="12.75">
      <c r="A137" s="447"/>
      <c r="B137" s="454"/>
      <c r="C137" s="249" t="s">
        <v>290</v>
      </c>
      <c r="D137" s="278"/>
      <c r="E137" s="423"/>
      <c r="F137" s="277"/>
      <c r="G137" s="268"/>
      <c r="H137" s="277"/>
      <c r="I137" s="292"/>
      <c r="J137" s="258"/>
      <c r="K137" s="277"/>
      <c r="L137" s="252"/>
      <c r="M137" s="423"/>
    </row>
    <row r="138" spans="1:13" ht="13.5" customHeight="1">
      <c r="A138" s="447"/>
      <c r="B138" s="455"/>
      <c r="C138" s="249" t="s">
        <v>291</v>
      </c>
      <c r="D138" s="278"/>
      <c r="E138" s="424"/>
      <c r="F138" s="277">
        <v>295.1</v>
      </c>
      <c r="G138" s="268"/>
      <c r="H138" s="277">
        <v>295.1</v>
      </c>
      <c r="I138" s="292"/>
      <c r="J138" s="258">
        <v>295.102</v>
      </c>
      <c r="K138" s="279">
        <v>116</v>
      </c>
      <c r="L138" s="252"/>
      <c r="M138" s="424"/>
    </row>
    <row r="139" spans="1:13" ht="12.75">
      <c r="A139" s="447" t="s">
        <v>347</v>
      </c>
      <c r="B139" s="453" t="s">
        <v>348</v>
      </c>
      <c r="C139" s="256" t="s">
        <v>294</v>
      </c>
      <c r="D139" s="278"/>
      <c r="E139" s="294"/>
      <c r="F139" s="293">
        <f>SUM(F140:F143)</f>
        <v>800</v>
      </c>
      <c r="G139" s="268"/>
      <c r="H139" s="282">
        <f>SUM(H140:H143)</f>
        <v>800</v>
      </c>
      <c r="I139" s="292"/>
      <c r="J139" s="258">
        <f>SUM(J140:J143)</f>
        <v>775</v>
      </c>
      <c r="K139" s="258">
        <f>SUM(K140:K143)</f>
        <v>775</v>
      </c>
      <c r="L139" s="252"/>
      <c r="M139" s="295"/>
    </row>
    <row r="140" spans="1:13" ht="12.75">
      <c r="A140" s="447"/>
      <c r="B140" s="454"/>
      <c r="C140" s="249" t="s">
        <v>288</v>
      </c>
      <c r="D140" s="278"/>
      <c r="E140" s="294"/>
      <c r="F140" s="277"/>
      <c r="G140" s="268"/>
      <c r="H140" s="277"/>
      <c r="I140" s="292"/>
      <c r="J140" s="252"/>
      <c r="K140" s="252"/>
      <c r="L140" s="252"/>
      <c r="M140" s="295"/>
    </row>
    <row r="141" spans="1:13" ht="12.75">
      <c r="A141" s="447"/>
      <c r="B141" s="454"/>
      <c r="C141" s="249" t="s">
        <v>289</v>
      </c>
      <c r="D141" s="278"/>
      <c r="E141" s="294"/>
      <c r="F141" s="277"/>
      <c r="G141" s="268"/>
      <c r="H141" s="277"/>
      <c r="I141" s="292"/>
      <c r="J141" s="252"/>
      <c r="K141" s="252"/>
      <c r="L141" s="252"/>
      <c r="M141" s="295"/>
    </row>
    <row r="142" spans="1:13" ht="12.75">
      <c r="A142" s="447"/>
      <c r="B142" s="454"/>
      <c r="C142" s="249" t="s">
        <v>290</v>
      </c>
      <c r="D142" s="278"/>
      <c r="E142" s="294"/>
      <c r="F142" s="277"/>
      <c r="G142" s="268"/>
      <c r="H142" s="277"/>
      <c r="I142" s="292"/>
      <c r="J142" s="252"/>
      <c r="K142" s="252"/>
      <c r="L142" s="252"/>
      <c r="M142" s="295"/>
    </row>
    <row r="143" spans="1:13" ht="12.75">
      <c r="A143" s="447"/>
      <c r="B143" s="455"/>
      <c r="C143" s="249" t="s">
        <v>291</v>
      </c>
      <c r="D143" s="278"/>
      <c r="E143" s="294"/>
      <c r="F143" s="277">
        <v>800</v>
      </c>
      <c r="G143" s="268"/>
      <c r="H143" s="277">
        <v>800</v>
      </c>
      <c r="I143" s="292"/>
      <c r="J143" s="296">
        <v>775</v>
      </c>
      <c r="K143" s="296">
        <v>775</v>
      </c>
      <c r="L143" s="252"/>
      <c r="M143" s="295"/>
    </row>
    <row r="144" spans="1:13" ht="14.25" customHeight="1">
      <c r="A144" s="447" t="s">
        <v>349</v>
      </c>
      <c r="B144" s="453" t="s">
        <v>350</v>
      </c>
      <c r="C144" s="256" t="s">
        <v>294</v>
      </c>
      <c r="D144" s="278"/>
      <c r="E144" s="422" t="s">
        <v>351</v>
      </c>
      <c r="F144" s="277">
        <v>4705.85</v>
      </c>
      <c r="G144" s="268"/>
      <c r="H144" s="277">
        <v>4705.85</v>
      </c>
      <c r="I144" s="292"/>
      <c r="J144" s="258">
        <f>SUM(J145:J148)</f>
        <v>3132.68</v>
      </c>
      <c r="K144" s="282">
        <f>SUM(K145:K148)</f>
        <v>3132.68</v>
      </c>
      <c r="L144" s="252"/>
      <c r="M144" s="422" t="s">
        <v>351</v>
      </c>
    </row>
    <row r="145" spans="1:13" ht="12.75">
      <c r="A145" s="447"/>
      <c r="B145" s="454"/>
      <c r="C145" s="249" t="s">
        <v>288</v>
      </c>
      <c r="D145" s="278"/>
      <c r="E145" s="423"/>
      <c r="F145" s="277"/>
      <c r="G145" s="268"/>
      <c r="H145" s="277"/>
      <c r="I145" s="292"/>
      <c r="J145" s="258"/>
      <c r="K145" s="277"/>
      <c r="L145" s="252"/>
      <c r="M145" s="423"/>
    </row>
    <row r="146" spans="1:13" ht="12.75">
      <c r="A146" s="447"/>
      <c r="B146" s="454"/>
      <c r="C146" s="249" t="s">
        <v>289</v>
      </c>
      <c r="D146" s="278"/>
      <c r="E146" s="423"/>
      <c r="F146" s="277">
        <v>3018</v>
      </c>
      <c r="G146" s="268"/>
      <c r="H146" s="277">
        <v>3018</v>
      </c>
      <c r="I146" s="292"/>
      <c r="J146" s="258">
        <v>1444.83</v>
      </c>
      <c r="K146" s="277">
        <v>1444.83</v>
      </c>
      <c r="L146" s="252"/>
      <c r="M146" s="423"/>
    </row>
    <row r="147" spans="1:13" ht="12.75">
      <c r="A147" s="447"/>
      <c r="B147" s="454"/>
      <c r="C147" s="249" t="s">
        <v>290</v>
      </c>
      <c r="D147" s="278"/>
      <c r="E147" s="423"/>
      <c r="F147" s="277"/>
      <c r="G147" s="268"/>
      <c r="H147" s="277"/>
      <c r="I147" s="292"/>
      <c r="J147" s="258"/>
      <c r="K147" s="277"/>
      <c r="L147" s="252"/>
      <c r="M147" s="423"/>
    </row>
    <row r="148" spans="1:13" ht="12.75" customHeight="1">
      <c r="A148" s="447"/>
      <c r="B148" s="455"/>
      <c r="C148" s="249" t="s">
        <v>291</v>
      </c>
      <c r="D148" s="278"/>
      <c r="E148" s="424"/>
      <c r="F148" s="277">
        <v>1687.85</v>
      </c>
      <c r="G148" s="268"/>
      <c r="H148" s="277">
        <v>1687.85</v>
      </c>
      <c r="I148" s="292"/>
      <c r="J148" s="258">
        <v>1687.85</v>
      </c>
      <c r="K148" s="277">
        <v>1687.85</v>
      </c>
      <c r="L148" s="252"/>
      <c r="M148" s="424"/>
    </row>
    <row r="149" spans="1:13" ht="12.75" customHeight="1">
      <c r="A149" s="447" t="s">
        <v>152</v>
      </c>
      <c r="B149" s="448" t="s">
        <v>352</v>
      </c>
      <c r="C149" s="245" t="s">
        <v>294</v>
      </c>
      <c r="D149" s="456">
        <v>2015</v>
      </c>
      <c r="E149" s="422" t="s">
        <v>353</v>
      </c>
      <c r="F149" s="251">
        <f>SUM(F150:F153)</f>
        <v>939</v>
      </c>
      <c r="G149" s="256"/>
      <c r="H149" s="251">
        <f>SUM(H150:H153)</f>
        <v>939</v>
      </c>
      <c r="I149" s="256"/>
      <c r="J149" s="250">
        <f>J153</f>
        <v>938.45518</v>
      </c>
      <c r="K149" s="250">
        <f>K153</f>
        <v>938.45518</v>
      </c>
      <c r="L149" s="250"/>
      <c r="M149" s="422" t="s">
        <v>353</v>
      </c>
    </row>
    <row r="150" spans="1:13" ht="12.75">
      <c r="A150" s="447"/>
      <c r="B150" s="448"/>
      <c r="C150" s="249" t="s">
        <v>288</v>
      </c>
      <c r="D150" s="457"/>
      <c r="E150" s="423"/>
      <c r="F150" s="251"/>
      <c r="G150" s="260"/>
      <c r="H150" s="251"/>
      <c r="I150" s="260"/>
      <c r="J150" s="250"/>
      <c r="K150" s="250"/>
      <c r="L150" s="250"/>
      <c r="M150" s="423"/>
    </row>
    <row r="151" spans="1:13" ht="12.75">
      <c r="A151" s="447"/>
      <c r="B151" s="448"/>
      <c r="C151" s="249" t="s">
        <v>289</v>
      </c>
      <c r="D151" s="457"/>
      <c r="E151" s="423"/>
      <c r="F151" s="251"/>
      <c r="G151" s="260"/>
      <c r="H151" s="251"/>
      <c r="I151" s="260"/>
      <c r="J151" s="250"/>
      <c r="K151" s="250"/>
      <c r="L151" s="250"/>
      <c r="M151" s="423"/>
    </row>
    <row r="152" spans="1:13" ht="12.75">
      <c r="A152" s="447"/>
      <c r="B152" s="448"/>
      <c r="C152" s="249" t="s">
        <v>290</v>
      </c>
      <c r="D152" s="457"/>
      <c r="E152" s="423"/>
      <c r="F152" s="251"/>
      <c r="G152" s="260"/>
      <c r="H152" s="251"/>
      <c r="I152" s="260"/>
      <c r="J152" s="250"/>
      <c r="K152" s="250"/>
      <c r="L152" s="250"/>
      <c r="M152" s="423"/>
    </row>
    <row r="153" spans="1:13" ht="12.75">
      <c r="A153" s="447"/>
      <c r="B153" s="448"/>
      <c r="C153" s="249" t="s">
        <v>291</v>
      </c>
      <c r="D153" s="458"/>
      <c r="E153" s="424"/>
      <c r="F153" s="251">
        <v>939</v>
      </c>
      <c r="G153" s="260"/>
      <c r="H153" s="251">
        <v>939</v>
      </c>
      <c r="I153" s="260"/>
      <c r="J153" s="250">
        <v>938.45518</v>
      </c>
      <c r="K153" s="250">
        <v>938.45518</v>
      </c>
      <c r="L153" s="250"/>
      <c r="M153" s="424"/>
    </row>
    <row r="154" spans="1:13" ht="12.75" customHeight="1">
      <c r="A154" s="447" t="s">
        <v>354</v>
      </c>
      <c r="B154" s="453" t="s">
        <v>355</v>
      </c>
      <c r="C154" s="245" t="s">
        <v>294</v>
      </c>
      <c r="D154" s="276">
        <v>2015</v>
      </c>
      <c r="E154" s="422" t="s">
        <v>356</v>
      </c>
      <c r="F154" s="277">
        <f>SUM(F155:F158)</f>
        <v>2297</v>
      </c>
      <c r="G154" s="256"/>
      <c r="H154" s="251">
        <f>SUM(H155:H158)</f>
        <v>2297</v>
      </c>
      <c r="I154" s="256"/>
      <c r="J154" s="251">
        <f>SUM(J155:J158)</f>
        <v>2297</v>
      </c>
      <c r="K154" s="251">
        <f>SUM(K155:K158)</f>
        <v>2297</v>
      </c>
      <c r="L154" s="251"/>
      <c r="M154" s="422" t="s">
        <v>356</v>
      </c>
    </row>
    <row r="155" spans="1:13" ht="12.75">
      <c r="A155" s="447"/>
      <c r="B155" s="454"/>
      <c r="C155" s="249" t="s">
        <v>288</v>
      </c>
      <c r="D155" s="260"/>
      <c r="E155" s="423"/>
      <c r="F155" s="277"/>
      <c r="G155" s="260"/>
      <c r="H155" s="251"/>
      <c r="I155" s="260"/>
      <c r="J155" s="251"/>
      <c r="K155" s="251"/>
      <c r="L155" s="250"/>
      <c r="M155" s="423"/>
    </row>
    <row r="156" spans="1:13" ht="12.75">
      <c r="A156" s="447"/>
      <c r="B156" s="454"/>
      <c r="C156" s="249" t="s">
        <v>289</v>
      </c>
      <c r="D156" s="260"/>
      <c r="E156" s="423"/>
      <c r="F156" s="277"/>
      <c r="G156" s="260"/>
      <c r="H156" s="251"/>
      <c r="I156" s="260"/>
      <c r="J156" s="251"/>
      <c r="K156" s="251"/>
      <c r="L156" s="250"/>
      <c r="M156" s="423"/>
    </row>
    <row r="157" spans="1:13" ht="12.75">
      <c r="A157" s="447"/>
      <c r="B157" s="454"/>
      <c r="C157" s="249" t="s">
        <v>290</v>
      </c>
      <c r="D157" s="260"/>
      <c r="E157" s="423"/>
      <c r="F157" s="277"/>
      <c r="G157" s="260"/>
      <c r="H157" s="251"/>
      <c r="I157" s="260"/>
      <c r="J157" s="251"/>
      <c r="K157" s="251"/>
      <c r="L157" s="250"/>
      <c r="M157" s="423"/>
    </row>
    <row r="158" spans="1:13" ht="12.75">
      <c r="A158" s="447"/>
      <c r="B158" s="455"/>
      <c r="C158" s="249" t="s">
        <v>291</v>
      </c>
      <c r="D158" s="260"/>
      <c r="E158" s="424"/>
      <c r="F158" s="277">
        <v>2297</v>
      </c>
      <c r="G158" s="260"/>
      <c r="H158" s="251">
        <v>2297</v>
      </c>
      <c r="I158" s="260"/>
      <c r="J158" s="251">
        <v>2297</v>
      </c>
      <c r="K158" s="251">
        <v>2297</v>
      </c>
      <c r="L158" s="250"/>
      <c r="M158" s="424"/>
    </row>
    <row r="159" spans="1:13" ht="12.75" customHeight="1">
      <c r="A159" s="447" t="s">
        <v>357</v>
      </c>
      <c r="B159" s="448" t="s">
        <v>358</v>
      </c>
      <c r="C159" s="245" t="s">
        <v>294</v>
      </c>
      <c r="D159" s="267">
        <v>2016</v>
      </c>
      <c r="E159" s="256"/>
      <c r="F159" s="251">
        <f>SUM(F160:F163)</f>
        <v>1378.07</v>
      </c>
      <c r="G159" s="256"/>
      <c r="H159" s="251">
        <f>SUM(H160:H163)</f>
        <v>1378.07</v>
      </c>
      <c r="I159" s="256"/>
      <c r="J159" s="256">
        <v>45.85</v>
      </c>
      <c r="K159" s="251">
        <f>SUM(K160:K163)</f>
        <v>45.85</v>
      </c>
      <c r="L159" s="251"/>
      <c r="M159" s="217"/>
    </row>
    <row r="160" spans="1:13" ht="12.75">
      <c r="A160" s="447"/>
      <c r="B160" s="448"/>
      <c r="C160" s="249" t="s">
        <v>288</v>
      </c>
      <c r="D160" s="260"/>
      <c r="E160" s="260"/>
      <c r="F160" s="251"/>
      <c r="G160" s="260"/>
      <c r="H160" s="251"/>
      <c r="I160" s="260"/>
      <c r="J160" s="260"/>
      <c r="K160" s="250"/>
      <c r="L160" s="250"/>
      <c r="M160" s="217"/>
    </row>
    <row r="161" spans="1:13" ht="12.75">
      <c r="A161" s="447"/>
      <c r="B161" s="448"/>
      <c r="C161" s="249" t="s">
        <v>289</v>
      </c>
      <c r="D161" s="260"/>
      <c r="E161" s="260"/>
      <c r="F161" s="251"/>
      <c r="G161" s="260"/>
      <c r="H161" s="251"/>
      <c r="I161" s="260"/>
      <c r="J161" s="260"/>
      <c r="K161" s="250"/>
      <c r="L161" s="250"/>
      <c r="M161" s="217"/>
    </row>
    <row r="162" spans="1:13" ht="12.75">
      <c r="A162" s="447"/>
      <c r="B162" s="448"/>
      <c r="C162" s="249" t="s">
        <v>290</v>
      </c>
      <c r="D162" s="260"/>
      <c r="E162" s="260"/>
      <c r="F162" s="251"/>
      <c r="G162" s="260"/>
      <c r="H162" s="251"/>
      <c r="I162" s="260"/>
      <c r="J162" s="260"/>
      <c r="K162" s="250"/>
      <c r="L162" s="250"/>
      <c r="M162" s="217"/>
    </row>
    <row r="163" spans="1:13" ht="12.75">
      <c r="A163" s="447"/>
      <c r="B163" s="448"/>
      <c r="C163" s="249" t="s">
        <v>291</v>
      </c>
      <c r="D163" s="260"/>
      <c r="E163" s="278"/>
      <c r="F163" s="251">
        <v>1378.07</v>
      </c>
      <c r="G163" s="278"/>
      <c r="H163" s="251">
        <v>1378.07</v>
      </c>
      <c r="I163" s="260"/>
      <c r="J163" s="260">
        <v>45.85</v>
      </c>
      <c r="K163" s="247">
        <v>45.85</v>
      </c>
      <c r="L163" s="247"/>
      <c r="M163" s="217"/>
    </row>
    <row r="164" spans="1:13" ht="12.75" customHeight="1">
      <c r="A164" s="447" t="s">
        <v>359</v>
      </c>
      <c r="B164" s="448" t="s">
        <v>360</v>
      </c>
      <c r="C164" s="245" t="s">
        <v>294</v>
      </c>
      <c r="D164" s="276">
        <v>2015</v>
      </c>
      <c r="E164" s="422" t="s">
        <v>361</v>
      </c>
      <c r="F164" s="277">
        <f>SUM(F165:F168)</f>
        <v>879.6</v>
      </c>
      <c r="G164" s="267"/>
      <c r="H164" s="277">
        <f>SUM(H165:H168)</f>
        <v>879.6</v>
      </c>
      <c r="I164" s="256"/>
      <c r="J164" s="251">
        <f>SUM(J165:J168)</f>
        <v>879.6</v>
      </c>
      <c r="K164" s="251">
        <f>SUM(K165:K168)</f>
        <v>879.6</v>
      </c>
      <c r="L164" s="251"/>
      <c r="M164" s="422" t="s">
        <v>361</v>
      </c>
    </row>
    <row r="165" spans="1:13" ht="12.75">
      <c r="A165" s="447"/>
      <c r="B165" s="448"/>
      <c r="C165" s="249" t="s">
        <v>288</v>
      </c>
      <c r="D165" s="260"/>
      <c r="E165" s="423"/>
      <c r="F165" s="277"/>
      <c r="G165" s="268"/>
      <c r="H165" s="277"/>
      <c r="I165" s="260"/>
      <c r="J165" s="251"/>
      <c r="K165" s="250"/>
      <c r="L165" s="250"/>
      <c r="M165" s="423"/>
    </row>
    <row r="166" spans="1:13" ht="12.75">
      <c r="A166" s="447"/>
      <c r="B166" s="448"/>
      <c r="C166" s="249" t="s">
        <v>289</v>
      </c>
      <c r="D166" s="260"/>
      <c r="E166" s="423"/>
      <c r="F166" s="277"/>
      <c r="G166" s="268"/>
      <c r="H166" s="277"/>
      <c r="I166" s="260"/>
      <c r="J166" s="251"/>
      <c r="K166" s="250"/>
      <c r="L166" s="250"/>
      <c r="M166" s="423"/>
    </row>
    <row r="167" spans="1:13" ht="12.75">
      <c r="A167" s="447"/>
      <c r="B167" s="448"/>
      <c r="C167" s="249" t="s">
        <v>290</v>
      </c>
      <c r="D167" s="260"/>
      <c r="E167" s="423"/>
      <c r="F167" s="277"/>
      <c r="G167" s="268"/>
      <c r="H167" s="277"/>
      <c r="I167" s="260"/>
      <c r="J167" s="251"/>
      <c r="K167" s="250"/>
      <c r="L167" s="250"/>
      <c r="M167" s="423"/>
    </row>
    <row r="168" spans="1:13" ht="12.75">
      <c r="A168" s="447"/>
      <c r="B168" s="448"/>
      <c r="C168" s="249" t="s">
        <v>291</v>
      </c>
      <c r="D168" s="260"/>
      <c r="E168" s="424"/>
      <c r="F168" s="277">
        <v>879.6</v>
      </c>
      <c r="G168" s="268"/>
      <c r="H168" s="277">
        <v>879.6</v>
      </c>
      <c r="I168" s="260"/>
      <c r="J168" s="251">
        <v>879.6</v>
      </c>
      <c r="K168" s="247">
        <v>879.6</v>
      </c>
      <c r="L168" s="250"/>
      <c r="M168" s="424"/>
    </row>
    <row r="169" spans="1:13" ht="21.75" customHeight="1">
      <c r="A169" s="449" t="s">
        <v>362</v>
      </c>
      <c r="B169" s="451" t="s">
        <v>363</v>
      </c>
      <c r="C169" s="244" t="s">
        <v>294</v>
      </c>
      <c r="D169" s="267">
        <v>2015</v>
      </c>
      <c r="E169" s="256"/>
      <c r="F169" s="251">
        <f>SUM(F170:F173)</f>
        <v>5103.93</v>
      </c>
      <c r="G169" s="256"/>
      <c r="H169" s="251">
        <f>SUM(H170:H173)</f>
        <v>5103.93</v>
      </c>
      <c r="I169" s="256"/>
      <c r="J169" s="251">
        <f>SUM(J170:J173)</f>
        <v>3553.12</v>
      </c>
      <c r="K169" s="251">
        <f>SUM(K170:K173)</f>
        <v>2731.12</v>
      </c>
      <c r="L169" s="251"/>
      <c r="M169" s="217"/>
    </row>
    <row r="170" spans="1:13" ht="20.25" customHeight="1">
      <c r="A170" s="450"/>
      <c r="B170" s="451"/>
      <c r="C170" s="248" t="s">
        <v>288</v>
      </c>
      <c r="D170" s="260"/>
      <c r="E170" s="260"/>
      <c r="F170" s="251"/>
      <c r="G170" s="260"/>
      <c r="H170" s="251"/>
      <c r="I170" s="260"/>
      <c r="J170" s="251"/>
      <c r="K170" s="250"/>
      <c r="L170" s="250"/>
      <c r="M170" s="217"/>
    </row>
    <row r="171" spans="1:13" ht="21" customHeight="1">
      <c r="A171" s="450"/>
      <c r="B171" s="451"/>
      <c r="C171" s="248" t="s">
        <v>289</v>
      </c>
      <c r="D171" s="260"/>
      <c r="E171" s="260"/>
      <c r="F171" s="251">
        <v>2740</v>
      </c>
      <c r="G171" s="260"/>
      <c r="H171" s="251">
        <v>2740</v>
      </c>
      <c r="I171" s="260"/>
      <c r="J171" s="251">
        <v>2740</v>
      </c>
      <c r="K171" s="250">
        <v>1918</v>
      </c>
      <c r="L171" s="250"/>
      <c r="M171" s="217"/>
    </row>
    <row r="172" spans="1:13" ht="20.25" customHeight="1">
      <c r="A172" s="450"/>
      <c r="B172" s="451"/>
      <c r="C172" s="248" t="s">
        <v>290</v>
      </c>
      <c r="D172" s="260"/>
      <c r="E172" s="260"/>
      <c r="F172" s="251"/>
      <c r="G172" s="260"/>
      <c r="H172" s="251"/>
      <c r="I172" s="260"/>
      <c r="J172" s="251"/>
      <c r="K172" s="250"/>
      <c r="L172" s="250"/>
      <c r="M172" s="217"/>
    </row>
    <row r="173" spans="1:13" ht="21" customHeight="1">
      <c r="A173" s="450"/>
      <c r="B173" s="452"/>
      <c r="C173" s="248" t="s">
        <v>291</v>
      </c>
      <c r="D173" s="260"/>
      <c r="E173" s="260"/>
      <c r="F173" s="251">
        <v>2363.93</v>
      </c>
      <c r="G173" s="251"/>
      <c r="H173" s="251">
        <v>2363.93</v>
      </c>
      <c r="I173" s="260"/>
      <c r="J173" s="251">
        <v>813.12</v>
      </c>
      <c r="K173" s="251">
        <v>813.12</v>
      </c>
      <c r="L173" s="247"/>
      <c r="M173" s="217"/>
    </row>
    <row r="174" spans="1:13" ht="12.75" customHeight="1">
      <c r="A174" s="441"/>
      <c r="B174" s="443" t="s">
        <v>364</v>
      </c>
      <c r="C174" s="232" t="s">
        <v>294</v>
      </c>
      <c r="D174" s="233"/>
      <c r="E174" s="233"/>
      <c r="F174" s="234">
        <f aca="true" t="shared" si="9" ref="F174:L174">F179+F199</f>
        <v>81698.46118000001</v>
      </c>
      <c r="G174" s="234">
        <f t="shared" si="9"/>
        <v>72185.93000000001</v>
      </c>
      <c r="H174" s="234">
        <f t="shared" si="9"/>
        <v>81698.46118000001</v>
      </c>
      <c r="I174" s="234">
        <f t="shared" si="9"/>
        <v>72185.93000000001</v>
      </c>
      <c r="J174" s="234">
        <f t="shared" si="9"/>
        <v>86394.88307000001</v>
      </c>
      <c r="K174" s="234">
        <f t="shared" si="9"/>
        <v>76242.37834000001</v>
      </c>
      <c r="L174" s="234">
        <f t="shared" si="9"/>
        <v>66732.85129</v>
      </c>
      <c r="M174" s="297"/>
    </row>
    <row r="175" spans="1:13" ht="13.5" customHeight="1">
      <c r="A175" s="441"/>
      <c r="B175" s="443"/>
      <c r="C175" s="235" t="s">
        <v>288</v>
      </c>
      <c r="D175" s="236"/>
      <c r="E175" s="236"/>
      <c r="F175" s="237"/>
      <c r="G175" s="236"/>
      <c r="H175" s="237"/>
      <c r="I175" s="236"/>
      <c r="J175" s="237"/>
      <c r="K175" s="298"/>
      <c r="L175" s="298"/>
      <c r="M175" s="297"/>
    </row>
    <row r="176" spans="1:13" ht="12.75">
      <c r="A176" s="441"/>
      <c r="B176" s="443"/>
      <c r="C176" s="235" t="s">
        <v>289</v>
      </c>
      <c r="D176" s="236"/>
      <c r="E176" s="236"/>
      <c r="F176" s="237">
        <f aca="true" t="shared" si="10" ref="F176:L178">F181+F201</f>
        <v>40879.9</v>
      </c>
      <c r="G176" s="237">
        <f t="shared" si="10"/>
        <v>36747.9</v>
      </c>
      <c r="H176" s="237">
        <f t="shared" si="10"/>
        <v>40879.9</v>
      </c>
      <c r="I176" s="237">
        <f t="shared" si="10"/>
        <v>36747.9</v>
      </c>
      <c r="J176" s="237">
        <f t="shared" si="10"/>
        <v>41898.9</v>
      </c>
      <c r="K176" s="237">
        <f t="shared" si="10"/>
        <v>37018</v>
      </c>
      <c r="L176" s="237">
        <f t="shared" si="10"/>
        <v>32886</v>
      </c>
      <c r="M176" s="297"/>
    </row>
    <row r="177" spans="1:13" ht="12.75">
      <c r="A177" s="441"/>
      <c r="B177" s="443"/>
      <c r="C177" s="235" t="s">
        <v>290</v>
      </c>
      <c r="D177" s="236"/>
      <c r="E177" s="236"/>
      <c r="F177" s="237">
        <f t="shared" si="10"/>
        <v>19794.789999999997</v>
      </c>
      <c r="G177" s="237">
        <f t="shared" si="10"/>
        <v>19794.789999999997</v>
      </c>
      <c r="H177" s="237">
        <f t="shared" si="10"/>
        <v>19794.789999999997</v>
      </c>
      <c r="I177" s="237">
        <f t="shared" si="10"/>
        <v>19794.789999999997</v>
      </c>
      <c r="J177" s="237">
        <f t="shared" si="10"/>
        <v>19994.995400000003</v>
      </c>
      <c r="K177" s="237">
        <f t="shared" si="10"/>
        <v>18794.4088</v>
      </c>
      <c r="L177" s="237">
        <f t="shared" si="10"/>
        <v>18797.4088</v>
      </c>
      <c r="M177" s="297"/>
    </row>
    <row r="178" spans="1:13" ht="19.5" customHeight="1">
      <c r="A178" s="442"/>
      <c r="B178" s="444"/>
      <c r="C178" s="235" t="s">
        <v>291</v>
      </c>
      <c r="D178" s="299"/>
      <c r="E178" s="299"/>
      <c r="F178" s="300">
        <f t="shared" si="10"/>
        <v>21023.77118</v>
      </c>
      <c r="G178" s="300">
        <f t="shared" si="10"/>
        <v>15643.24</v>
      </c>
      <c r="H178" s="300">
        <f t="shared" si="10"/>
        <v>21023.77118</v>
      </c>
      <c r="I178" s="300">
        <f t="shared" si="10"/>
        <v>15643.24</v>
      </c>
      <c r="J178" s="300">
        <f t="shared" si="10"/>
        <v>24500.987670000002</v>
      </c>
      <c r="K178" s="300">
        <f t="shared" si="10"/>
        <v>20429.96954</v>
      </c>
      <c r="L178" s="300">
        <f t="shared" si="10"/>
        <v>15049.442490000001</v>
      </c>
      <c r="M178" s="297"/>
    </row>
    <row r="179" spans="1:13" ht="12.75" customHeight="1">
      <c r="A179" s="438" t="s">
        <v>365</v>
      </c>
      <c r="B179" s="439" t="s">
        <v>366</v>
      </c>
      <c r="C179" s="265" t="s">
        <v>294</v>
      </c>
      <c r="D179" s="267"/>
      <c r="E179" s="267"/>
      <c r="F179" s="301">
        <f>F180+F181+F182+F183</f>
        <v>9512.53118</v>
      </c>
      <c r="G179" s="301"/>
      <c r="H179" s="301">
        <f>H180+H181+H182+H183</f>
        <v>9512.53118</v>
      </c>
      <c r="I179" s="267"/>
      <c r="J179" s="301">
        <f>J180+J181+J182+J183</f>
        <v>13881.30518</v>
      </c>
      <c r="K179" s="301">
        <f>K180+K181+K182+K183</f>
        <v>9512.53118</v>
      </c>
      <c r="L179" s="301">
        <f>L180+L181+L182+L183</f>
        <v>0</v>
      </c>
      <c r="M179" s="217"/>
    </row>
    <row r="180" spans="1:13" ht="12.75">
      <c r="A180" s="438"/>
      <c r="B180" s="439"/>
      <c r="C180" s="264" t="s">
        <v>288</v>
      </c>
      <c r="D180" s="268"/>
      <c r="E180" s="268"/>
      <c r="F180" s="301"/>
      <c r="G180" s="301"/>
      <c r="H180" s="301"/>
      <c r="I180" s="268"/>
      <c r="J180" s="301"/>
      <c r="K180" s="301"/>
      <c r="L180" s="301"/>
      <c r="M180" s="217"/>
    </row>
    <row r="181" spans="1:13" ht="12.75">
      <c r="A181" s="438"/>
      <c r="B181" s="439"/>
      <c r="C181" s="264" t="s">
        <v>289</v>
      </c>
      <c r="D181" s="268"/>
      <c r="E181" s="268"/>
      <c r="F181" s="301">
        <f>F186+F191+F196</f>
        <v>4132</v>
      </c>
      <c r="G181" s="301"/>
      <c r="H181" s="301">
        <f>H186+H191+H196</f>
        <v>4132</v>
      </c>
      <c r="I181" s="268"/>
      <c r="J181" s="301">
        <f aca="true" t="shared" si="11" ref="J181:L183">J186+J191+J196</f>
        <v>5231</v>
      </c>
      <c r="K181" s="301">
        <f t="shared" si="11"/>
        <v>4132</v>
      </c>
      <c r="L181" s="301">
        <f t="shared" si="11"/>
        <v>0</v>
      </c>
      <c r="M181" s="217"/>
    </row>
    <row r="182" spans="1:13" ht="12.75">
      <c r="A182" s="438"/>
      <c r="B182" s="439"/>
      <c r="C182" s="264" t="s">
        <v>290</v>
      </c>
      <c r="D182" s="268"/>
      <c r="E182" s="268"/>
      <c r="F182" s="301">
        <f>F187+F192+F197</f>
        <v>0</v>
      </c>
      <c r="G182" s="301"/>
      <c r="H182" s="301">
        <f>H187+H192+H197</f>
        <v>0</v>
      </c>
      <c r="I182" s="268"/>
      <c r="J182" s="301">
        <f t="shared" si="11"/>
        <v>0</v>
      </c>
      <c r="K182" s="301">
        <f t="shared" si="11"/>
        <v>0</v>
      </c>
      <c r="L182" s="301">
        <f t="shared" si="11"/>
        <v>0</v>
      </c>
      <c r="M182" s="217"/>
    </row>
    <row r="183" spans="1:13" ht="12.75">
      <c r="A183" s="438"/>
      <c r="B183" s="439"/>
      <c r="C183" s="264" t="s">
        <v>291</v>
      </c>
      <c r="D183" s="268"/>
      <c r="E183" s="268"/>
      <c r="F183" s="301">
        <f>F188+F193+F198</f>
        <v>5380.53118</v>
      </c>
      <c r="G183" s="301"/>
      <c r="H183" s="301">
        <f>H188+H193+H198</f>
        <v>5380.53118</v>
      </c>
      <c r="I183" s="268"/>
      <c r="J183" s="301">
        <f t="shared" si="11"/>
        <v>8650.30518</v>
      </c>
      <c r="K183" s="301">
        <f t="shared" si="11"/>
        <v>5380.53118</v>
      </c>
      <c r="L183" s="301">
        <f t="shared" si="11"/>
        <v>0</v>
      </c>
      <c r="M183" s="217"/>
    </row>
    <row r="184" spans="1:13" ht="12.75" customHeight="1">
      <c r="A184" s="438" t="s">
        <v>367</v>
      </c>
      <c r="B184" s="439" t="s">
        <v>368</v>
      </c>
      <c r="C184" s="265" t="s">
        <v>294</v>
      </c>
      <c r="D184" s="267">
        <v>2015</v>
      </c>
      <c r="E184" s="267"/>
      <c r="F184" s="301">
        <f>F185+F186+F187+F188</f>
        <v>1813.13118</v>
      </c>
      <c r="G184" s="301"/>
      <c r="H184" s="301">
        <f>H185+H186+H187+H188</f>
        <v>1813.13118</v>
      </c>
      <c r="I184" s="267"/>
      <c r="J184" s="301">
        <f>J185+J186+J187+J188</f>
        <v>1813.13118</v>
      </c>
      <c r="K184" s="301">
        <f>K185+K186+K187+K188</f>
        <v>1813.13118</v>
      </c>
      <c r="L184" s="302"/>
      <c r="M184" s="217"/>
    </row>
    <row r="185" spans="1:13" ht="12.75">
      <c r="A185" s="438"/>
      <c r="B185" s="439"/>
      <c r="C185" s="264" t="s">
        <v>288</v>
      </c>
      <c r="D185" s="268"/>
      <c r="E185" s="268"/>
      <c r="F185" s="303"/>
      <c r="G185" s="303"/>
      <c r="H185" s="303"/>
      <c r="I185" s="268"/>
      <c r="J185" s="303"/>
      <c r="K185" s="303"/>
      <c r="L185" s="304"/>
      <c r="M185" s="217"/>
    </row>
    <row r="186" spans="1:13" ht="12.75">
      <c r="A186" s="438"/>
      <c r="B186" s="439"/>
      <c r="C186" s="264" t="s">
        <v>289</v>
      </c>
      <c r="D186" s="268"/>
      <c r="E186" s="268"/>
      <c r="F186" s="303"/>
      <c r="G186" s="303"/>
      <c r="H186" s="303"/>
      <c r="I186" s="268"/>
      <c r="J186" s="303"/>
      <c r="K186" s="303"/>
      <c r="L186" s="304"/>
      <c r="M186" s="217"/>
    </row>
    <row r="187" spans="1:13" ht="12.75">
      <c r="A187" s="438"/>
      <c r="B187" s="439"/>
      <c r="C187" s="264" t="s">
        <v>290</v>
      </c>
      <c r="D187" s="268"/>
      <c r="E187" s="268"/>
      <c r="F187" s="303">
        <v>0</v>
      </c>
      <c r="G187" s="303"/>
      <c r="H187" s="303">
        <v>0</v>
      </c>
      <c r="I187" s="268"/>
      <c r="J187" s="303">
        <v>0</v>
      </c>
      <c r="K187" s="303">
        <v>0</v>
      </c>
      <c r="L187" s="304"/>
      <c r="M187" s="217"/>
    </row>
    <row r="188" spans="1:13" ht="12.75">
      <c r="A188" s="445"/>
      <c r="B188" s="446"/>
      <c r="C188" s="264" t="s">
        <v>291</v>
      </c>
      <c r="D188" s="268"/>
      <c r="E188" s="268"/>
      <c r="F188" s="305">
        <v>1813.13118</v>
      </c>
      <c r="G188" s="305"/>
      <c r="H188" s="305">
        <v>1813.13118</v>
      </c>
      <c r="I188" s="268"/>
      <c r="J188" s="305">
        <v>1813.13118</v>
      </c>
      <c r="K188" s="305">
        <v>1813.13118</v>
      </c>
      <c r="L188" s="306"/>
      <c r="M188" s="217"/>
    </row>
    <row r="189" spans="1:13" ht="12.75" customHeight="1">
      <c r="A189" s="438" t="s">
        <v>4</v>
      </c>
      <c r="B189" s="439" t="s">
        <v>369</v>
      </c>
      <c r="C189" s="265" t="s">
        <v>294</v>
      </c>
      <c r="D189" s="267">
        <v>2015</v>
      </c>
      <c r="E189" s="267"/>
      <c r="F189" s="301">
        <f>F190+F191+F192+F193</f>
        <v>3350</v>
      </c>
      <c r="G189" s="301"/>
      <c r="H189" s="301">
        <f>H190+H191+H192+H193</f>
        <v>3350</v>
      </c>
      <c r="I189" s="267"/>
      <c r="J189" s="301">
        <f>J190+J191+J192+J193</f>
        <v>6562.074</v>
      </c>
      <c r="K189" s="301">
        <f>K190+K191+K192+K193</f>
        <v>3350</v>
      </c>
      <c r="L189" s="304"/>
      <c r="M189" s="217"/>
    </row>
    <row r="190" spans="1:13" ht="12.75">
      <c r="A190" s="438"/>
      <c r="B190" s="439"/>
      <c r="C190" s="264" t="s">
        <v>288</v>
      </c>
      <c r="D190" s="268"/>
      <c r="E190" s="268"/>
      <c r="F190" s="303"/>
      <c r="G190" s="303"/>
      <c r="H190" s="303"/>
      <c r="I190" s="268"/>
      <c r="J190" s="303"/>
      <c r="K190" s="303"/>
      <c r="L190" s="304"/>
      <c r="M190" s="217"/>
    </row>
    <row r="191" spans="1:13" ht="12.75">
      <c r="A191" s="438"/>
      <c r="B191" s="439"/>
      <c r="C191" s="264" t="s">
        <v>289</v>
      </c>
      <c r="D191" s="268"/>
      <c r="E191" s="268"/>
      <c r="F191" s="303"/>
      <c r="G191" s="303"/>
      <c r="H191" s="303"/>
      <c r="I191" s="268"/>
      <c r="J191" s="303"/>
      <c r="K191" s="303"/>
      <c r="L191" s="304"/>
      <c r="M191" s="217"/>
    </row>
    <row r="192" spans="1:13" ht="12.75">
      <c r="A192" s="438"/>
      <c r="B192" s="439"/>
      <c r="C192" s="264" t="s">
        <v>290</v>
      </c>
      <c r="D192" s="268"/>
      <c r="E192" s="268"/>
      <c r="F192" s="303">
        <v>0</v>
      </c>
      <c r="G192" s="303"/>
      <c r="H192" s="303">
        <v>0</v>
      </c>
      <c r="I192" s="268"/>
      <c r="J192" s="303">
        <v>0</v>
      </c>
      <c r="K192" s="303">
        <v>0</v>
      </c>
      <c r="L192" s="307">
        <v>0</v>
      </c>
      <c r="M192" s="217"/>
    </row>
    <row r="193" spans="1:13" ht="12.75">
      <c r="A193" s="438"/>
      <c r="B193" s="439"/>
      <c r="C193" s="264" t="s">
        <v>291</v>
      </c>
      <c r="D193" s="268"/>
      <c r="E193" s="268"/>
      <c r="F193" s="303">
        <v>3350</v>
      </c>
      <c r="G193" s="303"/>
      <c r="H193" s="303">
        <v>3350</v>
      </c>
      <c r="I193" s="268"/>
      <c r="J193" s="303">
        <v>6562.074</v>
      </c>
      <c r="K193" s="303">
        <v>3350</v>
      </c>
      <c r="L193" s="307">
        <v>0</v>
      </c>
      <c r="M193" s="217"/>
    </row>
    <row r="194" spans="1:13" ht="12.75" customHeight="1">
      <c r="A194" s="407" t="s">
        <v>67</v>
      </c>
      <c r="B194" s="425" t="s">
        <v>370</v>
      </c>
      <c r="C194" s="265" t="s">
        <v>294</v>
      </c>
      <c r="D194" s="267">
        <v>2017</v>
      </c>
      <c r="E194" s="267"/>
      <c r="F194" s="301">
        <f>F195+F196+F197+F198</f>
        <v>4349.4</v>
      </c>
      <c r="G194" s="267"/>
      <c r="H194" s="301">
        <f>H195+H196+H197+H198</f>
        <v>4349.4</v>
      </c>
      <c r="I194" s="267"/>
      <c r="J194" s="301">
        <f>J195+J196+J197+J198</f>
        <v>5506.1</v>
      </c>
      <c r="K194" s="301">
        <f>K195+K196+K197+K198</f>
        <v>4349.4</v>
      </c>
      <c r="L194" s="217"/>
      <c r="M194" s="217"/>
    </row>
    <row r="195" spans="1:13" ht="14.25" customHeight="1">
      <c r="A195" s="407"/>
      <c r="B195" s="425"/>
      <c r="C195" s="264" t="s">
        <v>288</v>
      </c>
      <c r="D195" s="268"/>
      <c r="E195" s="268"/>
      <c r="F195" s="303"/>
      <c r="G195" s="268"/>
      <c r="H195" s="303"/>
      <c r="I195" s="268"/>
      <c r="J195" s="268"/>
      <c r="K195" s="303"/>
      <c r="L195" s="217"/>
      <c r="M195" s="217"/>
    </row>
    <row r="196" spans="1:13" ht="12.75">
      <c r="A196" s="407"/>
      <c r="B196" s="425"/>
      <c r="C196" s="264" t="s">
        <v>289</v>
      </c>
      <c r="D196" s="268"/>
      <c r="E196" s="268"/>
      <c r="F196" s="303">
        <v>4132</v>
      </c>
      <c r="G196" s="268"/>
      <c r="H196" s="303">
        <v>4132</v>
      </c>
      <c r="I196" s="268"/>
      <c r="J196" s="308">
        <v>5231</v>
      </c>
      <c r="K196" s="303">
        <v>4132</v>
      </c>
      <c r="L196" s="217"/>
      <c r="M196" s="217"/>
    </row>
    <row r="197" spans="1:13" ht="12.75">
      <c r="A197" s="407"/>
      <c r="B197" s="425"/>
      <c r="C197" s="264" t="s">
        <v>290</v>
      </c>
      <c r="D197" s="268"/>
      <c r="E197" s="268"/>
      <c r="F197" s="303">
        <v>0</v>
      </c>
      <c r="G197" s="268"/>
      <c r="H197" s="303">
        <v>0</v>
      </c>
      <c r="I197" s="268"/>
      <c r="J197" s="268"/>
      <c r="K197" s="303">
        <v>0</v>
      </c>
      <c r="L197" s="309">
        <v>0</v>
      </c>
      <c r="M197" s="217"/>
    </row>
    <row r="198" spans="1:13" ht="15.75" customHeight="1">
      <c r="A198" s="407"/>
      <c r="B198" s="425"/>
      <c r="C198" s="264" t="s">
        <v>291</v>
      </c>
      <c r="D198" s="268"/>
      <c r="E198" s="268"/>
      <c r="F198" s="303">
        <v>217.4</v>
      </c>
      <c r="G198" s="268"/>
      <c r="H198" s="303">
        <v>217.4</v>
      </c>
      <c r="I198" s="268"/>
      <c r="J198" s="310">
        <v>275.1</v>
      </c>
      <c r="K198" s="303">
        <v>217.4</v>
      </c>
      <c r="L198" s="309">
        <v>0</v>
      </c>
      <c r="M198" s="217"/>
    </row>
    <row r="199" spans="1:13" ht="15" customHeight="1">
      <c r="A199" s="407">
        <v>2</v>
      </c>
      <c r="B199" s="440" t="s">
        <v>224</v>
      </c>
      <c r="C199" s="269" t="s">
        <v>294</v>
      </c>
      <c r="D199" s="270"/>
      <c r="E199" s="270"/>
      <c r="F199" s="301">
        <f>F200+F201+F202+F203</f>
        <v>72185.93000000001</v>
      </c>
      <c r="G199" s="301">
        <f aca="true" t="shared" si="12" ref="G199:L199">G200+G201+G202+G203</f>
        <v>72185.93000000001</v>
      </c>
      <c r="H199" s="301">
        <f t="shared" si="12"/>
        <v>72185.93000000001</v>
      </c>
      <c r="I199" s="301">
        <f t="shared" si="12"/>
        <v>72185.93000000001</v>
      </c>
      <c r="J199" s="301">
        <f t="shared" si="12"/>
        <v>72513.57789000002</v>
      </c>
      <c r="K199" s="301">
        <f t="shared" si="12"/>
        <v>66729.84716</v>
      </c>
      <c r="L199" s="301">
        <f t="shared" si="12"/>
        <v>66732.85129</v>
      </c>
      <c r="M199" s="217"/>
    </row>
    <row r="200" spans="1:13" ht="15.75" customHeight="1">
      <c r="A200" s="407"/>
      <c r="B200" s="440"/>
      <c r="C200" s="272" t="s">
        <v>288</v>
      </c>
      <c r="D200" s="273"/>
      <c r="E200" s="273"/>
      <c r="F200" s="303">
        <f>F205+F210+F215+F221+F226+F236+F231+F241</f>
        <v>0</v>
      </c>
      <c r="G200" s="303">
        <f aca="true" t="shared" si="13" ref="G200:L201">G205+G210+G215+G221+G226+G236+G231+G241</f>
        <v>0</v>
      </c>
      <c r="H200" s="303">
        <f t="shared" si="13"/>
        <v>0</v>
      </c>
      <c r="I200" s="303">
        <f t="shared" si="13"/>
        <v>0</v>
      </c>
      <c r="J200" s="303">
        <f t="shared" si="13"/>
        <v>0</v>
      </c>
      <c r="K200" s="303">
        <f t="shared" si="13"/>
        <v>0</v>
      </c>
      <c r="L200" s="303">
        <f t="shared" si="13"/>
        <v>0</v>
      </c>
      <c r="M200" s="217"/>
    </row>
    <row r="201" spans="1:13" ht="12.75">
      <c r="A201" s="407"/>
      <c r="B201" s="440"/>
      <c r="C201" s="272" t="s">
        <v>289</v>
      </c>
      <c r="D201" s="273"/>
      <c r="E201" s="273"/>
      <c r="F201" s="303">
        <f>F206+F211+F216+F222+F227+F237+F232+F242</f>
        <v>36747.9</v>
      </c>
      <c r="G201" s="303">
        <f t="shared" si="13"/>
        <v>36747.9</v>
      </c>
      <c r="H201" s="303">
        <f t="shared" si="13"/>
        <v>36747.9</v>
      </c>
      <c r="I201" s="303">
        <f t="shared" si="13"/>
        <v>36747.9</v>
      </c>
      <c r="J201" s="303">
        <f t="shared" si="13"/>
        <v>36667.9</v>
      </c>
      <c r="K201" s="303">
        <f t="shared" si="13"/>
        <v>32886</v>
      </c>
      <c r="L201" s="303">
        <f t="shared" si="13"/>
        <v>32886</v>
      </c>
      <c r="M201" s="217"/>
    </row>
    <row r="202" spans="1:13" ht="12.75">
      <c r="A202" s="407"/>
      <c r="B202" s="440"/>
      <c r="C202" s="272" t="s">
        <v>290</v>
      </c>
      <c r="D202" s="273"/>
      <c r="E202" s="273"/>
      <c r="F202" s="303">
        <f>F207+F212+F217+F223+F228+F238+F233+F243+F248+F253+F258+F263+F268+F273+F278+F283</f>
        <v>19794.789999999997</v>
      </c>
      <c r="G202" s="303">
        <f aca="true" t="shared" si="14" ref="G202:L202">G207+G212+G217+G223+G228+G238+G233+G243+G248+G253+G258+G263+G268+G273+G278+G283</f>
        <v>19794.789999999997</v>
      </c>
      <c r="H202" s="303">
        <f t="shared" si="14"/>
        <v>19794.789999999997</v>
      </c>
      <c r="I202" s="303">
        <f t="shared" si="14"/>
        <v>19794.789999999997</v>
      </c>
      <c r="J202" s="303">
        <f t="shared" si="14"/>
        <v>19994.995400000003</v>
      </c>
      <c r="K202" s="303">
        <f t="shared" si="14"/>
        <v>18794.4088</v>
      </c>
      <c r="L202" s="303">
        <f t="shared" si="14"/>
        <v>18797.4088</v>
      </c>
      <c r="M202" s="217"/>
    </row>
    <row r="203" spans="1:13" ht="15" customHeight="1">
      <c r="A203" s="407"/>
      <c r="B203" s="440"/>
      <c r="C203" s="272" t="s">
        <v>291</v>
      </c>
      <c r="D203" s="273"/>
      <c r="E203" s="273"/>
      <c r="F203" s="303">
        <f>F208+F213+F218+F224+F229+F239+F234+F244+F249+F254</f>
        <v>15643.24</v>
      </c>
      <c r="G203" s="303">
        <f aca="true" t="shared" si="15" ref="G203:L203">G208+G213+G218+G224+G229+G239+G234+G244+G249+G254</f>
        <v>15643.24</v>
      </c>
      <c r="H203" s="303">
        <f t="shared" si="15"/>
        <v>15643.24</v>
      </c>
      <c r="I203" s="303">
        <f t="shared" si="15"/>
        <v>15643.24</v>
      </c>
      <c r="J203" s="303">
        <f t="shared" si="15"/>
        <v>15850.682490000001</v>
      </c>
      <c r="K203" s="303">
        <f t="shared" si="15"/>
        <v>15049.43836</v>
      </c>
      <c r="L203" s="303">
        <f t="shared" si="15"/>
        <v>15049.442490000001</v>
      </c>
      <c r="M203" s="217"/>
    </row>
    <row r="204" spans="1:13" ht="12.75" customHeight="1">
      <c r="A204" s="407" t="s">
        <v>47</v>
      </c>
      <c r="B204" s="425" t="s">
        <v>371</v>
      </c>
      <c r="C204" s="265" t="s">
        <v>294</v>
      </c>
      <c r="D204" s="267">
        <v>2017</v>
      </c>
      <c r="E204" s="267"/>
      <c r="F204" s="303">
        <f aca="true" t="shared" si="16" ref="F204:L204">F205+F206+F207+F208</f>
        <v>5213.2</v>
      </c>
      <c r="G204" s="303">
        <f t="shared" si="16"/>
        <v>5213.2</v>
      </c>
      <c r="H204" s="303">
        <f t="shared" si="16"/>
        <v>5213.2</v>
      </c>
      <c r="I204" s="303">
        <f t="shared" si="16"/>
        <v>5213.2</v>
      </c>
      <c r="J204" s="303">
        <f t="shared" si="16"/>
        <v>5573.1159</v>
      </c>
      <c r="K204" s="303">
        <f t="shared" si="16"/>
        <v>4953.5159</v>
      </c>
      <c r="L204" s="303">
        <f t="shared" si="16"/>
        <v>4953.5159</v>
      </c>
      <c r="M204" s="217"/>
    </row>
    <row r="205" spans="1:13" ht="13.5" customHeight="1">
      <c r="A205" s="407"/>
      <c r="B205" s="425"/>
      <c r="C205" s="264" t="s">
        <v>288</v>
      </c>
      <c r="D205" s="268"/>
      <c r="E205" s="268"/>
      <c r="F205" s="303"/>
      <c r="G205" s="303"/>
      <c r="H205" s="303"/>
      <c r="I205" s="303"/>
      <c r="J205" s="303"/>
      <c r="K205" s="311"/>
      <c r="L205" s="311"/>
      <c r="M205" s="217"/>
    </row>
    <row r="206" spans="1:13" ht="12.75">
      <c r="A206" s="407"/>
      <c r="B206" s="425"/>
      <c r="C206" s="264" t="s">
        <v>289</v>
      </c>
      <c r="D206" s="268"/>
      <c r="E206" s="268"/>
      <c r="F206" s="303">
        <v>0</v>
      </c>
      <c r="G206" s="303">
        <v>0</v>
      </c>
      <c r="H206" s="303">
        <v>0</v>
      </c>
      <c r="I206" s="303">
        <v>0</v>
      </c>
      <c r="J206" s="303">
        <v>0</v>
      </c>
      <c r="K206" s="303">
        <v>0</v>
      </c>
      <c r="L206" s="303">
        <v>0</v>
      </c>
      <c r="M206" s="217"/>
    </row>
    <row r="207" spans="1:13" ht="12.75">
      <c r="A207" s="407"/>
      <c r="B207" s="425"/>
      <c r="C207" s="264" t="s">
        <v>290</v>
      </c>
      <c r="D207" s="268"/>
      <c r="E207" s="268"/>
      <c r="F207" s="303">
        <v>2240</v>
      </c>
      <c r="G207" s="303">
        <v>2240</v>
      </c>
      <c r="H207" s="303">
        <v>2240</v>
      </c>
      <c r="I207" s="303">
        <v>2240</v>
      </c>
      <c r="J207" s="303">
        <v>2600</v>
      </c>
      <c r="K207" s="312">
        <v>1980.4</v>
      </c>
      <c r="L207" s="312">
        <v>1980.4</v>
      </c>
      <c r="M207" s="217"/>
    </row>
    <row r="208" spans="1:13" ht="12.75">
      <c r="A208" s="407"/>
      <c r="B208" s="425"/>
      <c r="C208" s="264" t="s">
        <v>291</v>
      </c>
      <c r="D208" s="268"/>
      <c r="E208" s="268"/>
      <c r="F208" s="303">
        <v>2973.2</v>
      </c>
      <c r="G208" s="303">
        <v>2973.2</v>
      </c>
      <c r="H208" s="303">
        <v>2973.2</v>
      </c>
      <c r="I208" s="303">
        <v>2973.2</v>
      </c>
      <c r="J208" s="303">
        <v>2973.1159</v>
      </c>
      <c r="K208" s="313">
        <v>2973.1159</v>
      </c>
      <c r="L208" s="313">
        <v>2973.1159</v>
      </c>
      <c r="M208" s="217"/>
    </row>
    <row r="209" spans="1:13" ht="12.75" customHeight="1">
      <c r="A209" s="407" t="s">
        <v>53</v>
      </c>
      <c r="B209" s="425" t="s">
        <v>372</v>
      </c>
      <c r="C209" s="265" t="s">
        <v>294</v>
      </c>
      <c r="D209" s="267">
        <v>2017</v>
      </c>
      <c r="E209" s="267"/>
      <c r="F209" s="303">
        <f>F210+F211+F212+F213</f>
        <v>7424</v>
      </c>
      <c r="G209" s="303">
        <f aca="true" t="shared" si="17" ref="G209:L209">G210+G211+G212+G213</f>
        <v>7424</v>
      </c>
      <c r="H209" s="303">
        <f t="shared" si="17"/>
        <v>7424</v>
      </c>
      <c r="I209" s="303">
        <f t="shared" si="17"/>
        <v>7424</v>
      </c>
      <c r="J209" s="303">
        <f t="shared" si="17"/>
        <v>7424</v>
      </c>
      <c r="K209" s="303">
        <f t="shared" si="17"/>
        <v>7424</v>
      </c>
      <c r="L209" s="303">
        <f t="shared" si="17"/>
        <v>7424</v>
      </c>
      <c r="M209" s="217"/>
    </row>
    <row r="210" spans="1:13" ht="17.25" customHeight="1">
      <c r="A210" s="407"/>
      <c r="B210" s="425"/>
      <c r="C210" s="264" t="s">
        <v>288</v>
      </c>
      <c r="D210" s="268"/>
      <c r="E210" s="268"/>
      <c r="F210" s="303"/>
      <c r="G210" s="303"/>
      <c r="H210" s="303"/>
      <c r="I210" s="303"/>
      <c r="J210" s="303"/>
      <c r="K210" s="303"/>
      <c r="L210" s="303"/>
      <c r="M210" s="217"/>
    </row>
    <row r="211" spans="1:13" ht="21.75" customHeight="1">
      <c r="A211" s="407"/>
      <c r="B211" s="425"/>
      <c r="C211" s="264" t="s">
        <v>289</v>
      </c>
      <c r="D211" s="268"/>
      <c r="E211" s="268"/>
      <c r="F211" s="314">
        <v>7300</v>
      </c>
      <c r="G211" s="314">
        <v>7300</v>
      </c>
      <c r="H211" s="314">
        <v>7300</v>
      </c>
      <c r="I211" s="314">
        <v>7300</v>
      </c>
      <c r="J211" s="314">
        <v>7300</v>
      </c>
      <c r="K211" s="314">
        <v>7300</v>
      </c>
      <c r="L211" s="314">
        <v>7300</v>
      </c>
      <c r="M211" s="217"/>
    </row>
    <row r="212" spans="1:13" ht="12.75">
      <c r="A212" s="407"/>
      <c r="B212" s="425"/>
      <c r="C212" s="264" t="s">
        <v>290</v>
      </c>
      <c r="D212" s="268"/>
      <c r="E212" s="268"/>
      <c r="F212" s="303">
        <v>0</v>
      </c>
      <c r="G212" s="303">
        <v>0</v>
      </c>
      <c r="H212" s="303">
        <v>0</v>
      </c>
      <c r="I212" s="303">
        <v>0</v>
      </c>
      <c r="J212" s="303">
        <v>0</v>
      </c>
      <c r="K212" s="303">
        <v>0</v>
      </c>
      <c r="L212" s="303">
        <v>0</v>
      </c>
      <c r="M212" s="217"/>
    </row>
    <row r="213" spans="1:13" ht="12.75">
      <c r="A213" s="408"/>
      <c r="B213" s="422"/>
      <c r="C213" s="264" t="s">
        <v>291</v>
      </c>
      <c r="D213" s="268"/>
      <c r="E213" s="268"/>
      <c r="F213" s="305">
        <v>124</v>
      </c>
      <c r="G213" s="305">
        <v>124</v>
      </c>
      <c r="H213" s="305">
        <v>124</v>
      </c>
      <c r="I213" s="305">
        <v>124</v>
      </c>
      <c r="J213" s="305">
        <v>124</v>
      </c>
      <c r="K213" s="305">
        <v>124</v>
      </c>
      <c r="L213" s="305">
        <v>124</v>
      </c>
      <c r="M213" s="217"/>
    </row>
    <row r="214" spans="1:13" ht="15.75" customHeight="1">
      <c r="A214" s="407" t="s">
        <v>54</v>
      </c>
      <c r="B214" s="425" t="s">
        <v>373</v>
      </c>
      <c r="C214" s="315" t="s">
        <v>294</v>
      </c>
      <c r="D214" s="267">
        <v>2017</v>
      </c>
      <c r="E214" s="267"/>
      <c r="F214" s="303">
        <f aca="true" t="shared" si="18" ref="F214:K214">F215+F216+F217+F218</f>
        <v>11376.66</v>
      </c>
      <c r="G214" s="303">
        <f>G215+G216+G217+G218</f>
        <v>11376.66</v>
      </c>
      <c r="H214" s="303">
        <f>H215+H216+H217+H218</f>
        <v>11376.66</v>
      </c>
      <c r="I214" s="303">
        <f>I215+I216+I217+I218</f>
        <v>11376.66</v>
      </c>
      <c r="J214" s="303">
        <f t="shared" si="18"/>
        <v>11495.18</v>
      </c>
      <c r="K214" s="316">
        <f t="shared" si="18"/>
        <v>10352.669269999999</v>
      </c>
      <c r="L214" s="316">
        <f>L215+L216+L217+L218</f>
        <v>10353.6734</v>
      </c>
      <c r="M214" s="429"/>
    </row>
    <row r="215" spans="1:13" ht="16.5" customHeight="1">
      <c r="A215" s="407"/>
      <c r="B215" s="425"/>
      <c r="C215" s="317" t="s">
        <v>288</v>
      </c>
      <c r="D215" s="268"/>
      <c r="E215" s="268"/>
      <c r="F215" s="303"/>
      <c r="G215" s="303"/>
      <c r="H215" s="303"/>
      <c r="I215" s="303"/>
      <c r="J215" s="303"/>
      <c r="K215" s="311"/>
      <c r="L215" s="311"/>
      <c r="M215" s="430"/>
    </row>
    <row r="216" spans="1:13" ht="15.75" customHeight="1">
      <c r="A216" s="407"/>
      <c r="B216" s="425"/>
      <c r="C216" s="317" t="s">
        <v>289</v>
      </c>
      <c r="D216" s="268"/>
      <c r="E216" s="268"/>
      <c r="F216" s="314">
        <v>0</v>
      </c>
      <c r="G216" s="314">
        <v>0</v>
      </c>
      <c r="H216" s="314">
        <v>0</v>
      </c>
      <c r="I216" s="314">
        <v>0</v>
      </c>
      <c r="J216" s="314">
        <v>0</v>
      </c>
      <c r="K216" s="311"/>
      <c r="L216" s="311"/>
      <c r="M216" s="430"/>
    </row>
    <row r="217" spans="1:13" ht="17.25" customHeight="1">
      <c r="A217" s="407"/>
      <c r="B217" s="425"/>
      <c r="C217" s="317" t="s">
        <v>290</v>
      </c>
      <c r="D217" s="268"/>
      <c r="E217" s="268"/>
      <c r="F217" s="314">
        <v>4974.19</v>
      </c>
      <c r="G217" s="314">
        <v>4974.19</v>
      </c>
      <c r="H217" s="314">
        <v>4974.19</v>
      </c>
      <c r="I217" s="314">
        <v>4974.19</v>
      </c>
      <c r="J217" s="314">
        <v>4885</v>
      </c>
      <c r="K217" s="318">
        <v>4302.0134</v>
      </c>
      <c r="L217" s="318">
        <v>4303.0134</v>
      </c>
      <c r="M217" s="430"/>
    </row>
    <row r="218" spans="1:13" ht="12" customHeight="1">
      <c r="A218" s="407"/>
      <c r="B218" s="425"/>
      <c r="C218" s="432" t="s">
        <v>291</v>
      </c>
      <c r="D218" s="310"/>
      <c r="E218" s="310"/>
      <c r="F218" s="434">
        <v>6402.47</v>
      </c>
      <c r="G218" s="434">
        <v>6402.47</v>
      </c>
      <c r="H218" s="434">
        <v>6402.47</v>
      </c>
      <c r="I218" s="434">
        <v>6402.47</v>
      </c>
      <c r="J218" s="434">
        <v>6610.18</v>
      </c>
      <c r="K218" s="436">
        <v>6050.65587</v>
      </c>
      <c r="L218" s="436">
        <v>6050.66</v>
      </c>
      <c r="M218" s="430"/>
    </row>
    <row r="219" spans="1:13" ht="12" customHeight="1">
      <c r="A219" s="407"/>
      <c r="B219" s="425"/>
      <c r="C219" s="433"/>
      <c r="D219" s="310"/>
      <c r="E219" s="310"/>
      <c r="F219" s="435"/>
      <c r="G219" s="435"/>
      <c r="H219" s="435"/>
      <c r="I219" s="435"/>
      <c r="J219" s="435"/>
      <c r="K219" s="437"/>
      <c r="L219" s="437"/>
      <c r="M219" s="431"/>
    </row>
    <row r="220" spans="1:13" ht="15" customHeight="1">
      <c r="A220" s="407" t="s">
        <v>374</v>
      </c>
      <c r="B220" s="425" t="s">
        <v>375</v>
      </c>
      <c r="C220" s="265" t="s">
        <v>294</v>
      </c>
      <c r="D220" s="267">
        <v>2017</v>
      </c>
      <c r="E220" s="267"/>
      <c r="F220" s="303">
        <f>F221+F222+F223+F224</f>
        <v>3770.1</v>
      </c>
      <c r="G220" s="303">
        <f aca="true" t="shared" si="19" ref="G220:L220">G221+G222+G223+G224</f>
        <v>3770.1</v>
      </c>
      <c r="H220" s="303">
        <f t="shared" si="19"/>
        <v>3770.1</v>
      </c>
      <c r="I220" s="303">
        <f t="shared" si="19"/>
        <v>3770.1</v>
      </c>
      <c r="J220" s="303">
        <f t="shared" si="19"/>
        <v>3770.1</v>
      </c>
      <c r="K220" s="303">
        <f t="shared" si="19"/>
        <v>3770.1</v>
      </c>
      <c r="L220" s="303">
        <f t="shared" si="19"/>
        <v>3770.1</v>
      </c>
      <c r="M220" s="217"/>
    </row>
    <row r="221" spans="1:13" ht="15" customHeight="1">
      <c r="A221" s="407"/>
      <c r="B221" s="425"/>
      <c r="C221" s="264" t="s">
        <v>288</v>
      </c>
      <c r="D221" s="268"/>
      <c r="E221" s="268"/>
      <c r="F221" s="303"/>
      <c r="G221" s="303"/>
      <c r="H221" s="303"/>
      <c r="I221" s="303"/>
      <c r="J221" s="303"/>
      <c r="K221" s="303"/>
      <c r="L221" s="303"/>
      <c r="M221" s="217"/>
    </row>
    <row r="222" spans="1:13" ht="12.75">
      <c r="A222" s="407"/>
      <c r="B222" s="425"/>
      <c r="C222" s="264" t="s">
        <v>289</v>
      </c>
      <c r="D222" s="268"/>
      <c r="E222" s="268"/>
      <c r="F222" s="303">
        <v>0</v>
      </c>
      <c r="G222" s="303">
        <v>0</v>
      </c>
      <c r="H222" s="303">
        <v>0</v>
      </c>
      <c r="I222" s="303">
        <v>0</v>
      </c>
      <c r="J222" s="303">
        <v>0</v>
      </c>
      <c r="K222" s="303">
        <v>0</v>
      </c>
      <c r="L222" s="303">
        <v>0</v>
      </c>
      <c r="M222" s="217"/>
    </row>
    <row r="223" spans="1:13" ht="12.75">
      <c r="A223" s="407"/>
      <c r="B223" s="425"/>
      <c r="C223" s="264" t="s">
        <v>290</v>
      </c>
      <c r="D223" s="268"/>
      <c r="E223" s="268"/>
      <c r="F223" s="303"/>
      <c r="G223" s="303"/>
      <c r="H223" s="303"/>
      <c r="I223" s="303"/>
      <c r="J223" s="303"/>
      <c r="K223" s="303"/>
      <c r="L223" s="303"/>
      <c r="M223" s="217"/>
    </row>
    <row r="224" spans="1:13" ht="12.75">
      <c r="A224" s="407"/>
      <c r="B224" s="425"/>
      <c r="C224" s="264" t="s">
        <v>291</v>
      </c>
      <c r="D224" s="268"/>
      <c r="E224" s="268"/>
      <c r="F224" s="303">
        <v>3770.1</v>
      </c>
      <c r="G224" s="303">
        <v>3770.1</v>
      </c>
      <c r="H224" s="303">
        <v>3770.1</v>
      </c>
      <c r="I224" s="303">
        <v>3770.1</v>
      </c>
      <c r="J224" s="303">
        <v>3770.1</v>
      </c>
      <c r="K224" s="303">
        <v>3770.1</v>
      </c>
      <c r="L224" s="303">
        <v>3770.1</v>
      </c>
      <c r="M224" s="217"/>
    </row>
    <row r="225" spans="1:13" ht="12.75" customHeight="1">
      <c r="A225" s="407" t="s">
        <v>376</v>
      </c>
      <c r="B225" s="425" t="s">
        <v>377</v>
      </c>
      <c r="C225" s="265" t="s">
        <v>294</v>
      </c>
      <c r="D225" s="267"/>
      <c r="E225" s="267"/>
      <c r="F225" s="303">
        <f>F226+F227+F228+F229</f>
        <v>4213.2</v>
      </c>
      <c r="G225" s="303">
        <f aca="true" t="shared" si="20" ref="G225:L225">G226+G227+G228+G229</f>
        <v>4213.2</v>
      </c>
      <c r="H225" s="303">
        <f t="shared" si="20"/>
        <v>4213.2</v>
      </c>
      <c r="I225" s="303">
        <f t="shared" si="20"/>
        <v>4213.2</v>
      </c>
      <c r="J225" s="303">
        <f t="shared" si="20"/>
        <v>4213.2</v>
      </c>
      <c r="K225" s="303">
        <f t="shared" si="20"/>
        <v>4213.2</v>
      </c>
      <c r="L225" s="303">
        <f t="shared" si="20"/>
        <v>4213.2</v>
      </c>
      <c r="M225" s="217"/>
    </row>
    <row r="226" spans="1:13" ht="15.75" customHeight="1">
      <c r="A226" s="407"/>
      <c r="B226" s="425"/>
      <c r="C226" s="264" t="s">
        <v>288</v>
      </c>
      <c r="D226" s="268"/>
      <c r="E226" s="268"/>
      <c r="F226" s="303"/>
      <c r="G226" s="303"/>
      <c r="H226" s="303"/>
      <c r="I226" s="303"/>
      <c r="J226" s="303"/>
      <c r="K226" s="303"/>
      <c r="L226" s="303"/>
      <c r="M226" s="217"/>
    </row>
    <row r="227" spans="1:13" ht="12.75">
      <c r="A227" s="407"/>
      <c r="B227" s="425"/>
      <c r="C227" s="264" t="s">
        <v>289</v>
      </c>
      <c r="D227" s="268"/>
      <c r="E227" s="268"/>
      <c r="F227" s="303">
        <v>4078</v>
      </c>
      <c r="G227" s="303">
        <v>4078</v>
      </c>
      <c r="H227" s="303">
        <v>4078</v>
      </c>
      <c r="I227" s="303">
        <v>4078</v>
      </c>
      <c r="J227" s="303">
        <v>4078</v>
      </c>
      <c r="K227" s="303">
        <v>4078</v>
      </c>
      <c r="L227" s="303">
        <v>4078</v>
      </c>
      <c r="M227" s="217"/>
    </row>
    <row r="228" spans="1:13" ht="12.75">
      <c r="A228" s="407"/>
      <c r="B228" s="425"/>
      <c r="C228" s="264" t="s">
        <v>290</v>
      </c>
      <c r="D228" s="268"/>
      <c r="E228" s="268"/>
      <c r="F228" s="303">
        <v>0</v>
      </c>
      <c r="G228" s="303">
        <v>0</v>
      </c>
      <c r="H228" s="303">
        <v>0</v>
      </c>
      <c r="I228" s="303">
        <v>0</v>
      </c>
      <c r="J228" s="303">
        <v>0</v>
      </c>
      <c r="K228" s="303">
        <v>0</v>
      </c>
      <c r="L228" s="303">
        <v>0</v>
      </c>
      <c r="M228" s="217"/>
    </row>
    <row r="229" spans="1:13" ht="12.75">
      <c r="A229" s="407"/>
      <c r="B229" s="425"/>
      <c r="C229" s="264" t="s">
        <v>291</v>
      </c>
      <c r="D229" s="268"/>
      <c r="E229" s="268"/>
      <c r="F229" s="303">
        <v>135.2</v>
      </c>
      <c r="G229" s="303">
        <v>135.2</v>
      </c>
      <c r="H229" s="303">
        <v>135.2</v>
      </c>
      <c r="I229" s="303">
        <v>135.2</v>
      </c>
      <c r="J229" s="303">
        <v>135.2</v>
      </c>
      <c r="K229" s="303">
        <v>135.2</v>
      </c>
      <c r="L229" s="303">
        <v>135.2</v>
      </c>
      <c r="M229" s="217"/>
    </row>
    <row r="230" spans="1:13" ht="12.75" customHeight="1">
      <c r="A230" s="407" t="s">
        <v>378</v>
      </c>
      <c r="B230" s="425" t="s">
        <v>379</v>
      </c>
      <c r="C230" s="265" t="s">
        <v>294</v>
      </c>
      <c r="D230" s="267">
        <v>2017</v>
      </c>
      <c r="E230" s="267"/>
      <c r="F230" s="303">
        <f aca="true" t="shared" si="21" ref="F230:L230">F231+F232+F233+F234</f>
        <v>4023.62</v>
      </c>
      <c r="G230" s="303">
        <f t="shared" si="21"/>
        <v>4023.62</v>
      </c>
      <c r="H230" s="303">
        <f t="shared" si="21"/>
        <v>4023.62</v>
      </c>
      <c r="I230" s="303">
        <f t="shared" si="21"/>
        <v>4023.62</v>
      </c>
      <c r="J230" s="303">
        <f t="shared" si="21"/>
        <v>4023.62</v>
      </c>
      <c r="K230" s="303">
        <f t="shared" si="21"/>
        <v>0</v>
      </c>
      <c r="L230" s="303">
        <f t="shared" si="21"/>
        <v>0</v>
      </c>
      <c r="M230" s="217"/>
    </row>
    <row r="231" spans="1:13" ht="16.5" customHeight="1">
      <c r="A231" s="407"/>
      <c r="B231" s="425"/>
      <c r="C231" s="264" t="s">
        <v>288</v>
      </c>
      <c r="D231" s="268"/>
      <c r="E231" s="268"/>
      <c r="F231" s="303"/>
      <c r="G231" s="303"/>
      <c r="H231" s="303"/>
      <c r="I231" s="303"/>
      <c r="J231" s="303"/>
      <c r="K231" s="311"/>
      <c r="L231" s="311"/>
      <c r="M231" s="217"/>
    </row>
    <row r="232" spans="1:13" ht="12.75">
      <c r="A232" s="407"/>
      <c r="B232" s="425"/>
      <c r="C232" s="264" t="s">
        <v>289</v>
      </c>
      <c r="D232" s="268"/>
      <c r="E232" s="268"/>
      <c r="F232" s="303">
        <v>3781.9</v>
      </c>
      <c r="G232" s="303">
        <v>3781.9</v>
      </c>
      <c r="H232" s="303">
        <v>3781.9</v>
      </c>
      <c r="I232" s="303">
        <v>3781.9</v>
      </c>
      <c r="J232" s="303">
        <v>3781.9</v>
      </c>
      <c r="K232" s="311"/>
      <c r="L232" s="311"/>
      <c r="M232" s="217"/>
    </row>
    <row r="233" spans="1:13" ht="12.75">
      <c r="A233" s="407"/>
      <c r="B233" s="425"/>
      <c r="C233" s="264" t="s">
        <v>290</v>
      </c>
      <c r="D233" s="268"/>
      <c r="E233" s="268"/>
      <c r="F233" s="303">
        <v>0</v>
      </c>
      <c r="G233" s="303">
        <v>0</v>
      </c>
      <c r="H233" s="303">
        <v>0</v>
      </c>
      <c r="I233" s="303">
        <v>0</v>
      </c>
      <c r="J233" s="303">
        <v>0</v>
      </c>
      <c r="K233" s="311"/>
      <c r="L233" s="311"/>
      <c r="M233" s="217"/>
    </row>
    <row r="234" spans="1:13" ht="12.75">
      <c r="A234" s="407"/>
      <c r="B234" s="425"/>
      <c r="C234" s="264" t="s">
        <v>291</v>
      </c>
      <c r="D234" s="268"/>
      <c r="E234" s="268"/>
      <c r="F234" s="314">
        <v>241.72</v>
      </c>
      <c r="G234" s="314">
        <v>241.72</v>
      </c>
      <c r="H234" s="314">
        <v>241.72</v>
      </c>
      <c r="I234" s="314">
        <v>241.72</v>
      </c>
      <c r="J234" s="314">
        <v>241.72</v>
      </c>
      <c r="K234" s="319">
        <v>0</v>
      </c>
      <c r="L234" s="319">
        <v>0</v>
      </c>
      <c r="M234" s="217"/>
    </row>
    <row r="235" spans="1:13" ht="12.75" customHeight="1">
      <c r="A235" s="407" t="s">
        <v>380</v>
      </c>
      <c r="B235" s="425" t="s">
        <v>381</v>
      </c>
      <c r="C235" s="265" t="s">
        <v>294</v>
      </c>
      <c r="D235" s="267">
        <v>2016</v>
      </c>
      <c r="E235" s="267"/>
      <c r="F235" s="303">
        <f aca="true" t="shared" si="22" ref="F235:L235">F236+F237+F238+F239</f>
        <v>98</v>
      </c>
      <c r="G235" s="303">
        <f t="shared" si="22"/>
        <v>98</v>
      </c>
      <c r="H235" s="303">
        <f t="shared" si="22"/>
        <v>98</v>
      </c>
      <c r="I235" s="303">
        <f t="shared" si="22"/>
        <v>98</v>
      </c>
      <c r="J235" s="303">
        <f t="shared" si="22"/>
        <v>97.82</v>
      </c>
      <c r="K235" s="303">
        <f t="shared" si="22"/>
        <v>97.82</v>
      </c>
      <c r="L235" s="303">
        <f t="shared" si="22"/>
        <v>97.82</v>
      </c>
      <c r="M235" s="217"/>
    </row>
    <row r="236" spans="1:13" ht="14.25" customHeight="1">
      <c r="A236" s="407"/>
      <c r="B236" s="425"/>
      <c r="C236" s="264" t="s">
        <v>288</v>
      </c>
      <c r="D236" s="268"/>
      <c r="E236" s="268"/>
      <c r="F236" s="303"/>
      <c r="G236" s="303"/>
      <c r="H236" s="303"/>
      <c r="I236" s="303"/>
      <c r="J236" s="303"/>
      <c r="K236" s="303"/>
      <c r="L236" s="303"/>
      <c r="M236" s="217"/>
    </row>
    <row r="237" spans="1:13" ht="12.75">
      <c r="A237" s="407"/>
      <c r="B237" s="425"/>
      <c r="C237" s="264" t="s">
        <v>289</v>
      </c>
      <c r="D237" s="268"/>
      <c r="E237" s="268"/>
      <c r="F237" s="303">
        <v>0</v>
      </c>
      <c r="G237" s="303">
        <v>0</v>
      </c>
      <c r="H237" s="303">
        <v>0</v>
      </c>
      <c r="I237" s="303">
        <v>0</v>
      </c>
      <c r="J237" s="303">
        <v>0</v>
      </c>
      <c r="K237" s="303">
        <v>0</v>
      </c>
      <c r="L237" s="303">
        <v>0</v>
      </c>
      <c r="M237" s="217"/>
    </row>
    <row r="238" spans="1:13" ht="12.75">
      <c r="A238" s="407"/>
      <c r="B238" s="425"/>
      <c r="C238" s="264" t="s">
        <v>290</v>
      </c>
      <c r="D238" s="268"/>
      <c r="E238" s="268"/>
      <c r="F238" s="303">
        <v>0</v>
      </c>
      <c r="G238" s="303">
        <v>0</v>
      </c>
      <c r="H238" s="303">
        <v>0</v>
      </c>
      <c r="I238" s="303">
        <v>0</v>
      </c>
      <c r="J238" s="303">
        <v>0</v>
      </c>
      <c r="K238" s="303">
        <v>0</v>
      </c>
      <c r="L238" s="303">
        <v>0</v>
      </c>
      <c r="M238" s="217"/>
    </row>
    <row r="239" spans="1:13" ht="12.75">
      <c r="A239" s="408"/>
      <c r="B239" s="422"/>
      <c r="C239" s="264" t="s">
        <v>291</v>
      </c>
      <c r="D239" s="268"/>
      <c r="E239" s="268"/>
      <c r="F239" s="305">
        <v>98</v>
      </c>
      <c r="G239" s="305">
        <v>98</v>
      </c>
      <c r="H239" s="305">
        <v>98</v>
      </c>
      <c r="I239" s="305">
        <v>98</v>
      </c>
      <c r="J239" s="305">
        <v>97.82</v>
      </c>
      <c r="K239" s="305">
        <v>97.82</v>
      </c>
      <c r="L239" s="305">
        <v>97.82</v>
      </c>
      <c r="M239" s="217"/>
    </row>
    <row r="240" spans="1:13" ht="12.75" customHeight="1">
      <c r="A240" s="407" t="s">
        <v>382</v>
      </c>
      <c r="B240" s="425" t="s">
        <v>383</v>
      </c>
      <c r="C240" s="265" t="s">
        <v>294</v>
      </c>
      <c r="D240" s="267">
        <v>2017</v>
      </c>
      <c r="E240" s="267"/>
      <c r="F240" s="303">
        <f aca="true" t="shared" si="23" ref="F240:L240">F241+F242+F243+F244</f>
        <v>22494.05</v>
      </c>
      <c r="G240" s="303">
        <f>G241+G242+G243+G244</f>
        <v>22494.05</v>
      </c>
      <c r="H240" s="303">
        <f>H241+H242+H243+H244</f>
        <v>22494.05</v>
      </c>
      <c r="I240" s="303">
        <f>I241+I242+I243+I244</f>
        <v>22494.05</v>
      </c>
      <c r="J240" s="303">
        <f t="shared" si="23"/>
        <v>22414.05</v>
      </c>
      <c r="K240" s="303">
        <f t="shared" si="23"/>
        <v>22414.05</v>
      </c>
      <c r="L240" s="303">
        <f t="shared" si="23"/>
        <v>22414.05</v>
      </c>
      <c r="M240" s="217"/>
    </row>
    <row r="241" spans="1:13" ht="12.75">
      <c r="A241" s="407"/>
      <c r="B241" s="425"/>
      <c r="C241" s="264" t="s">
        <v>288</v>
      </c>
      <c r="D241" s="268"/>
      <c r="E241" s="268"/>
      <c r="F241" s="303"/>
      <c r="G241" s="303"/>
      <c r="H241" s="303"/>
      <c r="I241" s="303"/>
      <c r="J241" s="303"/>
      <c r="K241" s="311"/>
      <c r="L241" s="311"/>
      <c r="M241" s="217"/>
    </row>
    <row r="242" spans="1:13" ht="12.75">
      <c r="A242" s="407"/>
      <c r="B242" s="425"/>
      <c r="C242" s="264" t="s">
        <v>289</v>
      </c>
      <c r="D242" s="268"/>
      <c r="E242" s="268"/>
      <c r="F242" s="314">
        <v>21588</v>
      </c>
      <c r="G242" s="314">
        <v>21588</v>
      </c>
      <c r="H242" s="314">
        <v>21588</v>
      </c>
      <c r="I242" s="314">
        <v>21588</v>
      </c>
      <c r="J242" s="314">
        <v>21508</v>
      </c>
      <c r="K242" s="314">
        <v>21508</v>
      </c>
      <c r="L242" s="314">
        <v>21508</v>
      </c>
      <c r="M242" s="217"/>
    </row>
    <row r="243" spans="1:13" ht="12.75">
      <c r="A243" s="407"/>
      <c r="B243" s="425"/>
      <c r="C243" s="264" t="s">
        <v>290</v>
      </c>
      <c r="D243" s="268"/>
      <c r="E243" s="268"/>
      <c r="F243" s="303">
        <v>0</v>
      </c>
      <c r="G243" s="303">
        <v>0</v>
      </c>
      <c r="H243" s="303">
        <v>0</v>
      </c>
      <c r="I243" s="303">
        <v>0</v>
      </c>
      <c r="J243" s="303">
        <v>0</v>
      </c>
      <c r="K243" s="311"/>
      <c r="L243" s="311"/>
      <c r="M243" s="217"/>
    </row>
    <row r="244" spans="1:13" ht="12.75">
      <c r="A244" s="407"/>
      <c r="B244" s="425"/>
      <c r="C244" s="264" t="s">
        <v>291</v>
      </c>
      <c r="D244" s="268"/>
      <c r="E244" s="268"/>
      <c r="F244" s="303">
        <v>906.05</v>
      </c>
      <c r="G244" s="303">
        <v>906.05</v>
      </c>
      <c r="H244" s="303">
        <v>906.05</v>
      </c>
      <c r="I244" s="303">
        <v>906.05</v>
      </c>
      <c r="J244" s="303">
        <v>906.05</v>
      </c>
      <c r="K244" s="303">
        <v>906.05</v>
      </c>
      <c r="L244" s="303">
        <v>906.05</v>
      </c>
      <c r="M244" s="217"/>
    </row>
    <row r="245" spans="1:13" ht="12.75" customHeight="1">
      <c r="A245" s="407" t="s">
        <v>384</v>
      </c>
      <c r="B245" s="425" t="s">
        <v>385</v>
      </c>
      <c r="C245" s="265" t="s">
        <v>294</v>
      </c>
      <c r="D245" s="267">
        <v>2015</v>
      </c>
      <c r="E245" s="267"/>
      <c r="F245" s="303">
        <f aca="true" t="shared" si="24" ref="F245:L245">F246+F247+F248+F249</f>
        <v>92.5</v>
      </c>
      <c r="G245" s="303">
        <f>G246+G247+G248+G249</f>
        <v>92.5</v>
      </c>
      <c r="H245" s="303">
        <f>H246+H247+H248+H249</f>
        <v>92.5</v>
      </c>
      <c r="I245" s="303">
        <f>I246+I247+I248+I249</f>
        <v>92.5</v>
      </c>
      <c r="J245" s="303">
        <f t="shared" si="24"/>
        <v>92.49659</v>
      </c>
      <c r="K245" s="303">
        <f t="shared" si="24"/>
        <v>92.49659</v>
      </c>
      <c r="L245" s="303">
        <f t="shared" si="24"/>
        <v>92.49659</v>
      </c>
      <c r="M245" s="217"/>
    </row>
    <row r="246" spans="1:13" ht="12.75">
      <c r="A246" s="407"/>
      <c r="B246" s="425"/>
      <c r="C246" s="264" t="s">
        <v>288</v>
      </c>
      <c r="D246" s="268"/>
      <c r="E246" s="268"/>
      <c r="F246" s="303"/>
      <c r="G246" s="303"/>
      <c r="H246" s="303"/>
      <c r="I246" s="303"/>
      <c r="J246" s="303"/>
      <c r="K246" s="217"/>
      <c r="L246" s="217"/>
      <c r="M246" s="217"/>
    </row>
    <row r="247" spans="1:13" ht="12.75">
      <c r="A247" s="407"/>
      <c r="B247" s="425"/>
      <c r="C247" s="264" t="s">
        <v>289</v>
      </c>
      <c r="D247" s="268"/>
      <c r="E247" s="268"/>
      <c r="F247" s="303"/>
      <c r="G247" s="303"/>
      <c r="H247" s="303"/>
      <c r="I247" s="303"/>
      <c r="J247" s="303"/>
      <c r="K247" s="217"/>
      <c r="L247" s="217"/>
      <c r="M247" s="217"/>
    </row>
    <row r="248" spans="1:13" ht="12.75">
      <c r="A248" s="407"/>
      <c r="B248" s="425"/>
      <c r="C248" s="264" t="s">
        <v>290</v>
      </c>
      <c r="D248" s="268"/>
      <c r="E248" s="268"/>
      <c r="F248" s="314">
        <v>0</v>
      </c>
      <c r="G248" s="314">
        <v>0</v>
      </c>
      <c r="H248" s="314">
        <v>0</v>
      </c>
      <c r="I248" s="314">
        <v>0</v>
      </c>
      <c r="J248" s="314">
        <v>0</v>
      </c>
      <c r="K248" s="217"/>
      <c r="L248" s="217"/>
      <c r="M248" s="217"/>
    </row>
    <row r="249" spans="1:13" ht="12.75">
      <c r="A249" s="407"/>
      <c r="B249" s="425"/>
      <c r="C249" s="264" t="s">
        <v>291</v>
      </c>
      <c r="D249" s="268"/>
      <c r="E249" s="268"/>
      <c r="F249" s="303">
        <v>92.5</v>
      </c>
      <c r="G249" s="303">
        <v>92.5</v>
      </c>
      <c r="H249" s="303">
        <v>92.5</v>
      </c>
      <c r="I249" s="303">
        <v>92.5</v>
      </c>
      <c r="J249" s="303">
        <v>92.49659</v>
      </c>
      <c r="K249" s="318">
        <v>92.49659</v>
      </c>
      <c r="L249" s="318">
        <v>92.49659</v>
      </c>
      <c r="M249" s="217"/>
    </row>
    <row r="250" spans="1:13" ht="12.75" customHeight="1">
      <c r="A250" s="407" t="s">
        <v>386</v>
      </c>
      <c r="B250" s="425" t="s">
        <v>387</v>
      </c>
      <c r="C250" s="265" t="s">
        <v>294</v>
      </c>
      <c r="D250" s="267">
        <v>2017</v>
      </c>
      <c r="E250" s="267"/>
      <c r="F250" s="303">
        <f aca="true" t="shared" si="25" ref="F250:L250">F251+F252+F253+F254</f>
        <v>900</v>
      </c>
      <c r="G250" s="303">
        <f t="shared" si="25"/>
        <v>900</v>
      </c>
      <c r="H250" s="303">
        <f t="shared" si="25"/>
        <v>900</v>
      </c>
      <c r="I250" s="303">
        <f t="shared" si="25"/>
        <v>900</v>
      </c>
      <c r="J250" s="303">
        <f t="shared" si="25"/>
        <v>900</v>
      </c>
      <c r="K250" s="303">
        <f t="shared" si="25"/>
        <v>900</v>
      </c>
      <c r="L250" s="303">
        <f t="shared" si="25"/>
        <v>900</v>
      </c>
      <c r="M250" s="217"/>
    </row>
    <row r="251" spans="1:13" ht="12.75" customHeight="1">
      <c r="A251" s="407"/>
      <c r="B251" s="425"/>
      <c r="C251" s="264" t="s">
        <v>288</v>
      </c>
      <c r="D251" s="268"/>
      <c r="E251" s="268"/>
      <c r="F251" s="303"/>
      <c r="G251" s="303"/>
      <c r="H251" s="303"/>
      <c r="I251" s="303"/>
      <c r="J251" s="303"/>
      <c r="K251" s="303"/>
      <c r="L251" s="303"/>
      <c r="M251" s="217"/>
    </row>
    <row r="252" spans="1:13" ht="12.75">
      <c r="A252" s="407"/>
      <c r="B252" s="425"/>
      <c r="C252" s="264" t="s">
        <v>289</v>
      </c>
      <c r="D252" s="268"/>
      <c r="E252" s="268"/>
      <c r="F252" s="303"/>
      <c r="G252" s="303"/>
      <c r="H252" s="303"/>
      <c r="I252" s="303"/>
      <c r="J252" s="303"/>
      <c r="K252" s="303"/>
      <c r="L252" s="303"/>
      <c r="M252" s="217"/>
    </row>
    <row r="253" spans="1:13" ht="12.75">
      <c r="A253" s="407"/>
      <c r="B253" s="425"/>
      <c r="C253" s="264" t="s">
        <v>290</v>
      </c>
      <c r="D253" s="268"/>
      <c r="E253" s="268"/>
      <c r="F253" s="303"/>
      <c r="G253" s="303"/>
      <c r="H253" s="303"/>
      <c r="I253" s="303"/>
      <c r="J253" s="303"/>
      <c r="K253" s="303"/>
      <c r="L253" s="303"/>
      <c r="M253" s="217"/>
    </row>
    <row r="254" spans="1:13" ht="12.75">
      <c r="A254" s="408"/>
      <c r="B254" s="422"/>
      <c r="C254" s="264" t="s">
        <v>291</v>
      </c>
      <c r="D254" s="268"/>
      <c r="E254" s="268"/>
      <c r="F254" s="305">
        <v>900</v>
      </c>
      <c r="G254" s="305">
        <v>900</v>
      </c>
      <c r="H254" s="305">
        <v>900</v>
      </c>
      <c r="I254" s="305">
        <v>900</v>
      </c>
      <c r="J254" s="305">
        <v>900</v>
      </c>
      <c r="K254" s="305">
        <v>900</v>
      </c>
      <c r="L254" s="305">
        <v>900</v>
      </c>
      <c r="M254" s="217"/>
    </row>
    <row r="255" spans="1:13" ht="12.75" customHeight="1">
      <c r="A255" s="407" t="s">
        <v>388</v>
      </c>
      <c r="B255" s="426" t="s">
        <v>389</v>
      </c>
      <c r="C255" s="265" t="s">
        <v>294</v>
      </c>
      <c r="D255" s="267">
        <v>2015</v>
      </c>
      <c r="E255" s="267"/>
      <c r="F255" s="305">
        <f aca="true" t="shared" si="26" ref="F255:L255">F258</f>
        <v>4455</v>
      </c>
      <c r="G255" s="305">
        <f t="shared" si="26"/>
        <v>4455</v>
      </c>
      <c r="H255" s="305">
        <f t="shared" si="26"/>
        <v>4455</v>
      </c>
      <c r="I255" s="305">
        <f t="shared" si="26"/>
        <v>4455</v>
      </c>
      <c r="J255" s="305">
        <f t="shared" si="26"/>
        <v>4454.9</v>
      </c>
      <c r="K255" s="305">
        <f t="shared" si="26"/>
        <v>4455.9</v>
      </c>
      <c r="L255" s="305">
        <f t="shared" si="26"/>
        <v>4456.9</v>
      </c>
      <c r="M255" s="217"/>
    </row>
    <row r="256" spans="1:13" ht="18" customHeight="1">
      <c r="A256" s="407"/>
      <c r="B256" s="427"/>
      <c r="C256" s="264" t="s">
        <v>288</v>
      </c>
      <c r="D256" s="268"/>
      <c r="E256" s="268"/>
      <c r="F256" s="305"/>
      <c r="G256" s="305"/>
      <c r="H256" s="305"/>
      <c r="I256" s="305"/>
      <c r="J256" s="305"/>
      <c r="K256" s="305"/>
      <c r="L256" s="305"/>
      <c r="M256" s="217"/>
    </row>
    <row r="257" spans="1:13" ht="12.75">
      <c r="A257" s="407"/>
      <c r="B257" s="427"/>
      <c r="C257" s="264" t="s">
        <v>289</v>
      </c>
      <c r="D257" s="268"/>
      <c r="E257" s="268"/>
      <c r="F257" s="305"/>
      <c r="G257" s="305"/>
      <c r="H257" s="305"/>
      <c r="I257" s="305"/>
      <c r="J257" s="305"/>
      <c r="K257" s="305"/>
      <c r="L257" s="305"/>
      <c r="M257" s="217"/>
    </row>
    <row r="258" spans="1:13" ht="15.75" customHeight="1">
      <c r="A258" s="407"/>
      <c r="B258" s="427"/>
      <c r="C258" s="264" t="s">
        <v>290</v>
      </c>
      <c r="D258" s="268"/>
      <c r="E258" s="268"/>
      <c r="F258" s="305">
        <v>4455</v>
      </c>
      <c r="G258" s="305">
        <v>4455</v>
      </c>
      <c r="H258" s="305">
        <v>4455</v>
      </c>
      <c r="I258" s="305">
        <v>4455</v>
      </c>
      <c r="J258" s="305">
        <v>4454.9</v>
      </c>
      <c r="K258" s="305">
        <v>4455.9</v>
      </c>
      <c r="L258" s="305">
        <v>4456.9</v>
      </c>
      <c r="M258" s="217"/>
    </row>
    <row r="259" spans="1:13" ht="12.75">
      <c r="A259" s="408"/>
      <c r="B259" s="428"/>
      <c r="C259" s="264" t="s">
        <v>291</v>
      </c>
      <c r="D259" s="268"/>
      <c r="E259" s="268"/>
      <c r="F259" s="305"/>
      <c r="G259" s="305"/>
      <c r="H259" s="305"/>
      <c r="I259" s="305"/>
      <c r="J259" s="305"/>
      <c r="K259" s="305"/>
      <c r="L259" s="305"/>
      <c r="M259" s="217"/>
    </row>
    <row r="260" spans="1:13" ht="12.75" customHeight="1">
      <c r="A260" s="407" t="s">
        <v>390</v>
      </c>
      <c r="B260" s="419" t="s">
        <v>391</v>
      </c>
      <c r="C260" s="265" t="s">
        <v>294</v>
      </c>
      <c r="D260" s="267">
        <v>2015</v>
      </c>
      <c r="E260" s="267"/>
      <c r="F260" s="305">
        <f aca="true" t="shared" si="27" ref="F260:L260">F263</f>
        <v>1151</v>
      </c>
      <c r="G260" s="305">
        <f>G263</f>
        <v>1151</v>
      </c>
      <c r="H260" s="305">
        <f>H263</f>
        <v>1151</v>
      </c>
      <c r="I260" s="305">
        <f>I263</f>
        <v>1151</v>
      </c>
      <c r="J260" s="305">
        <f t="shared" si="27"/>
        <v>1151.04668</v>
      </c>
      <c r="K260" s="305">
        <f t="shared" si="27"/>
        <v>1151.04668</v>
      </c>
      <c r="L260" s="305">
        <f t="shared" si="27"/>
        <v>1151.04668</v>
      </c>
      <c r="M260" s="217"/>
    </row>
    <row r="261" spans="1:13" ht="14.25" customHeight="1">
      <c r="A261" s="407"/>
      <c r="B261" s="420"/>
      <c r="C261" s="264" t="s">
        <v>288</v>
      </c>
      <c r="D261" s="268"/>
      <c r="E261" s="268"/>
      <c r="F261" s="305"/>
      <c r="G261" s="305"/>
      <c r="H261" s="305"/>
      <c r="I261" s="305"/>
      <c r="J261" s="305"/>
      <c r="K261" s="320"/>
      <c r="L261" s="320"/>
      <c r="M261" s="217"/>
    </row>
    <row r="262" spans="1:13" ht="12.75">
      <c r="A262" s="407"/>
      <c r="B262" s="420"/>
      <c r="C262" s="264" t="s">
        <v>289</v>
      </c>
      <c r="D262" s="268"/>
      <c r="E262" s="268"/>
      <c r="F262" s="305"/>
      <c r="G262" s="305"/>
      <c r="H262" s="305"/>
      <c r="I262" s="305"/>
      <c r="J262" s="305"/>
      <c r="K262" s="320"/>
      <c r="L262" s="320"/>
      <c r="M262" s="217"/>
    </row>
    <row r="263" spans="1:13" ht="12.75">
      <c r="A263" s="407"/>
      <c r="B263" s="420"/>
      <c r="C263" s="264" t="s">
        <v>290</v>
      </c>
      <c r="D263" s="268"/>
      <c r="E263" s="268"/>
      <c r="F263" s="305">
        <v>1151</v>
      </c>
      <c r="G263" s="305">
        <v>1151</v>
      </c>
      <c r="H263" s="305">
        <v>1151</v>
      </c>
      <c r="I263" s="305">
        <v>1151</v>
      </c>
      <c r="J263" s="305">
        <v>1151.04668</v>
      </c>
      <c r="K263" s="321">
        <v>1151.04668</v>
      </c>
      <c r="L263" s="321">
        <v>1151.04668</v>
      </c>
      <c r="M263" s="217"/>
    </row>
    <row r="264" spans="1:13" ht="12.75">
      <c r="A264" s="408"/>
      <c r="B264" s="421"/>
      <c r="C264" s="264" t="s">
        <v>291</v>
      </c>
      <c r="D264" s="268"/>
      <c r="E264" s="268"/>
      <c r="F264" s="305"/>
      <c r="G264" s="305"/>
      <c r="H264" s="305"/>
      <c r="I264" s="305"/>
      <c r="J264" s="305"/>
      <c r="K264" s="320"/>
      <c r="L264" s="320"/>
      <c r="M264" s="217"/>
    </row>
    <row r="265" spans="1:13" ht="12.75" customHeight="1">
      <c r="A265" s="407" t="s">
        <v>392</v>
      </c>
      <c r="B265" s="419" t="s">
        <v>393</v>
      </c>
      <c r="C265" s="265" t="s">
        <v>294</v>
      </c>
      <c r="D265" s="267">
        <v>2015</v>
      </c>
      <c r="E265" s="267"/>
      <c r="F265" s="305">
        <f aca="true" t="shared" si="28" ref="F265:L265">F268</f>
        <v>1237</v>
      </c>
      <c r="G265" s="305">
        <f>G268</f>
        <v>1237</v>
      </c>
      <c r="H265" s="305">
        <f>H268</f>
        <v>1237</v>
      </c>
      <c r="I265" s="305">
        <f>I268</f>
        <v>1237</v>
      </c>
      <c r="J265" s="305">
        <f t="shared" si="28"/>
        <v>1236.40985</v>
      </c>
      <c r="K265" s="305">
        <f t="shared" si="28"/>
        <v>1236.40985</v>
      </c>
      <c r="L265" s="305">
        <f t="shared" si="28"/>
        <v>1236.40985</v>
      </c>
      <c r="M265" s="217"/>
    </row>
    <row r="266" spans="1:13" ht="16.5" customHeight="1">
      <c r="A266" s="407"/>
      <c r="B266" s="420"/>
      <c r="C266" s="264" t="s">
        <v>288</v>
      </c>
      <c r="D266" s="268"/>
      <c r="E266" s="268"/>
      <c r="F266" s="305"/>
      <c r="G266" s="305"/>
      <c r="H266" s="305"/>
      <c r="I266" s="305"/>
      <c r="J266" s="305"/>
      <c r="K266" s="320"/>
      <c r="L266" s="320"/>
      <c r="M266" s="217"/>
    </row>
    <row r="267" spans="1:13" ht="12.75">
      <c r="A267" s="407"/>
      <c r="B267" s="420"/>
      <c r="C267" s="264" t="s">
        <v>289</v>
      </c>
      <c r="D267" s="268"/>
      <c r="E267" s="268"/>
      <c r="F267" s="305"/>
      <c r="G267" s="305"/>
      <c r="H267" s="305"/>
      <c r="I267" s="305"/>
      <c r="J267" s="305"/>
      <c r="K267" s="322"/>
      <c r="L267" s="322"/>
      <c r="M267" s="217"/>
    </row>
    <row r="268" spans="1:13" ht="12.75">
      <c r="A268" s="407"/>
      <c r="B268" s="420"/>
      <c r="C268" s="264" t="s">
        <v>290</v>
      </c>
      <c r="D268" s="268"/>
      <c r="E268" s="268"/>
      <c r="F268" s="305">
        <v>1237</v>
      </c>
      <c r="G268" s="305">
        <v>1237</v>
      </c>
      <c r="H268" s="305">
        <v>1237</v>
      </c>
      <c r="I268" s="305">
        <v>1237</v>
      </c>
      <c r="J268" s="305">
        <v>1236.40985</v>
      </c>
      <c r="K268" s="305">
        <v>1236.40985</v>
      </c>
      <c r="L268" s="305">
        <v>1236.40985</v>
      </c>
      <c r="M268" s="217"/>
    </row>
    <row r="269" spans="1:13" ht="12" customHeight="1">
      <c r="A269" s="408"/>
      <c r="B269" s="421"/>
      <c r="C269" s="264" t="s">
        <v>291</v>
      </c>
      <c r="D269" s="268"/>
      <c r="E269" s="268"/>
      <c r="F269" s="305"/>
      <c r="G269" s="305"/>
      <c r="H269" s="305"/>
      <c r="I269" s="305"/>
      <c r="J269" s="305"/>
      <c r="K269" s="320"/>
      <c r="L269" s="320"/>
      <c r="M269" s="217"/>
    </row>
    <row r="270" spans="1:13" ht="12.75" customHeight="1">
      <c r="A270" s="407" t="s">
        <v>394</v>
      </c>
      <c r="B270" s="419" t="s">
        <v>395</v>
      </c>
      <c r="C270" s="265" t="s">
        <v>294</v>
      </c>
      <c r="D270" s="267">
        <v>2015</v>
      </c>
      <c r="E270" s="267"/>
      <c r="F270" s="305">
        <f aca="true" t="shared" si="29" ref="F270:L270">F273</f>
        <v>2977.6</v>
      </c>
      <c r="G270" s="305">
        <f t="shared" si="29"/>
        <v>2977.6</v>
      </c>
      <c r="H270" s="305">
        <f t="shared" si="29"/>
        <v>2977.6</v>
      </c>
      <c r="I270" s="305">
        <f t="shared" si="29"/>
        <v>2977.6</v>
      </c>
      <c r="J270" s="305">
        <f t="shared" si="29"/>
        <v>2977.5972</v>
      </c>
      <c r="K270" s="305">
        <f t="shared" si="29"/>
        <v>2978.5972</v>
      </c>
      <c r="L270" s="305">
        <f t="shared" si="29"/>
        <v>2979.5972</v>
      </c>
      <c r="M270" s="217"/>
    </row>
    <row r="271" spans="1:13" ht="14.25" customHeight="1">
      <c r="A271" s="407"/>
      <c r="B271" s="420"/>
      <c r="C271" s="264" t="s">
        <v>288</v>
      </c>
      <c r="D271" s="268"/>
      <c r="E271" s="268"/>
      <c r="F271" s="305"/>
      <c r="G271" s="305"/>
      <c r="H271" s="305"/>
      <c r="I271" s="305"/>
      <c r="J271" s="305"/>
      <c r="K271" s="305"/>
      <c r="L271" s="305"/>
      <c r="M271" s="217"/>
    </row>
    <row r="272" spans="1:13" ht="12.75">
      <c r="A272" s="407"/>
      <c r="B272" s="420"/>
      <c r="C272" s="264" t="s">
        <v>289</v>
      </c>
      <c r="D272" s="268"/>
      <c r="E272" s="268"/>
      <c r="F272" s="305"/>
      <c r="G272" s="305"/>
      <c r="H272" s="305"/>
      <c r="I272" s="305"/>
      <c r="J272" s="305"/>
      <c r="K272" s="305"/>
      <c r="L272" s="305"/>
      <c r="M272" s="217"/>
    </row>
    <row r="273" spans="1:13" ht="12.75">
      <c r="A273" s="407"/>
      <c r="B273" s="420"/>
      <c r="C273" s="264" t="s">
        <v>290</v>
      </c>
      <c r="D273" s="268"/>
      <c r="E273" s="268"/>
      <c r="F273" s="305">
        <v>2977.6</v>
      </c>
      <c r="G273" s="305">
        <v>2977.6</v>
      </c>
      <c r="H273" s="305">
        <v>2977.6</v>
      </c>
      <c r="I273" s="305">
        <v>2977.6</v>
      </c>
      <c r="J273" s="305">
        <v>2977.5972</v>
      </c>
      <c r="K273" s="305">
        <v>2978.5972</v>
      </c>
      <c r="L273" s="305">
        <v>2979.5972</v>
      </c>
      <c r="M273" s="217"/>
    </row>
    <row r="274" spans="1:13" ht="12.75">
      <c r="A274" s="408"/>
      <c r="B274" s="421"/>
      <c r="C274" s="264" t="s">
        <v>291</v>
      </c>
      <c r="D274" s="268"/>
      <c r="E274" s="268"/>
      <c r="F274" s="305"/>
      <c r="G274" s="305"/>
      <c r="H274" s="305"/>
      <c r="I274" s="305"/>
      <c r="J274" s="305"/>
      <c r="K274" s="322"/>
      <c r="L274" s="322"/>
      <c r="M274" s="217"/>
    </row>
    <row r="275" spans="1:13" ht="15.75" customHeight="1">
      <c r="A275" s="407" t="s">
        <v>396</v>
      </c>
      <c r="B275" s="422" t="s">
        <v>397</v>
      </c>
      <c r="C275" s="265" t="s">
        <v>294</v>
      </c>
      <c r="D275" s="267">
        <v>2015</v>
      </c>
      <c r="E275" s="267"/>
      <c r="F275" s="305">
        <f aca="true" t="shared" si="30" ref="F275:L275">F278</f>
        <v>860</v>
      </c>
      <c r="G275" s="305">
        <f>G278</f>
        <v>860</v>
      </c>
      <c r="H275" s="305">
        <f>H278</f>
        <v>860</v>
      </c>
      <c r="I275" s="305">
        <f>I278</f>
        <v>860</v>
      </c>
      <c r="J275" s="305">
        <f t="shared" si="30"/>
        <v>857.84167</v>
      </c>
      <c r="K275" s="305">
        <f t="shared" si="30"/>
        <v>857.84167</v>
      </c>
      <c r="L275" s="305">
        <f t="shared" si="30"/>
        <v>857.84167</v>
      </c>
      <c r="M275" s="217"/>
    </row>
    <row r="276" spans="1:13" ht="15" customHeight="1">
      <c r="A276" s="407"/>
      <c r="B276" s="423"/>
      <c r="C276" s="264" t="s">
        <v>288</v>
      </c>
      <c r="D276" s="268"/>
      <c r="E276" s="268"/>
      <c r="F276" s="305"/>
      <c r="G276" s="305"/>
      <c r="H276" s="305"/>
      <c r="I276" s="305"/>
      <c r="J276" s="305"/>
      <c r="K276" s="322"/>
      <c r="L276" s="322"/>
      <c r="M276" s="217"/>
    </row>
    <row r="277" spans="1:13" ht="12.75">
      <c r="A277" s="407"/>
      <c r="B277" s="423"/>
      <c r="C277" s="264" t="s">
        <v>289</v>
      </c>
      <c r="D277" s="268"/>
      <c r="E277" s="268"/>
      <c r="F277" s="305"/>
      <c r="G277" s="305"/>
      <c r="H277" s="305"/>
      <c r="I277" s="305"/>
      <c r="J277" s="305"/>
      <c r="K277" s="322"/>
      <c r="L277" s="322"/>
      <c r="M277" s="217"/>
    </row>
    <row r="278" spans="1:13" ht="12.75">
      <c r="A278" s="407"/>
      <c r="B278" s="423"/>
      <c r="C278" s="264" t="s">
        <v>290</v>
      </c>
      <c r="D278" s="268"/>
      <c r="E278" s="268"/>
      <c r="F278" s="305">
        <v>860</v>
      </c>
      <c r="G278" s="305">
        <v>860</v>
      </c>
      <c r="H278" s="305">
        <v>860</v>
      </c>
      <c r="I278" s="305">
        <v>860</v>
      </c>
      <c r="J278" s="305">
        <v>857.84167</v>
      </c>
      <c r="K278" s="305">
        <v>857.84167</v>
      </c>
      <c r="L278" s="305">
        <v>857.84167</v>
      </c>
      <c r="M278" s="217"/>
    </row>
    <row r="279" spans="1:13" ht="14.25" customHeight="1">
      <c r="A279" s="408"/>
      <c r="B279" s="424"/>
      <c r="C279" s="264" t="s">
        <v>291</v>
      </c>
      <c r="D279" s="268"/>
      <c r="E279" s="268"/>
      <c r="F279" s="305"/>
      <c r="G279" s="305"/>
      <c r="H279" s="305"/>
      <c r="I279" s="305"/>
      <c r="J279" s="268"/>
      <c r="K279" s="322"/>
      <c r="L279" s="322"/>
      <c r="M279" s="217"/>
    </row>
    <row r="280" spans="1:13" ht="14.25" customHeight="1">
      <c r="A280" s="407" t="s">
        <v>398</v>
      </c>
      <c r="B280" s="409" t="s">
        <v>399</v>
      </c>
      <c r="C280" s="265" t="s">
        <v>294</v>
      </c>
      <c r="D280" s="268"/>
      <c r="E280" s="268"/>
      <c r="F280" s="305">
        <v>1900</v>
      </c>
      <c r="G280" s="305">
        <v>1900</v>
      </c>
      <c r="H280" s="305">
        <v>1900</v>
      </c>
      <c r="I280" s="305">
        <v>1900</v>
      </c>
      <c r="J280" s="310">
        <v>1832.2</v>
      </c>
      <c r="K280" s="310">
        <v>1832.2</v>
      </c>
      <c r="L280" s="310">
        <v>1832.2</v>
      </c>
      <c r="M280" s="217"/>
    </row>
    <row r="281" spans="1:13" ht="14.25" customHeight="1">
      <c r="A281" s="407"/>
      <c r="B281" s="410"/>
      <c r="C281" s="264" t="s">
        <v>288</v>
      </c>
      <c r="D281" s="268"/>
      <c r="E281" s="268"/>
      <c r="F281" s="305"/>
      <c r="G281" s="305"/>
      <c r="H281" s="305"/>
      <c r="I281" s="305"/>
      <c r="J281" s="310"/>
      <c r="K281" s="310"/>
      <c r="L281" s="310"/>
      <c r="M281" s="217"/>
    </row>
    <row r="282" spans="1:13" ht="14.25" customHeight="1">
      <c r="A282" s="407"/>
      <c r="B282" s="410"/>
      <c r="C282" s="264" t="s">
        <v>289</v>
      </c>
      <c r="D282" s="268"/>
      <c r="E282" s="268"/>
      <c r="F282" s="305"/>
      <c r="G282" s="305"/>
      <c r="H282" s="305"/>
      <c r="I282" s="305"/>
      <c r="J282" s="310"/>
      <c r="K282" s="310"/>
      <c r="L282" s="310"/>
      <c r="M282" s="217"/>
    </row>
    <row r="283" spans="1:13" ht="14.25" customHeight="1">
      <c r="A283" s="407"/>
      <c r="B283" s="410"/>
      <c r="C283" s="264" t="s">
        <v>290</v>
      </c>
      <c r="D283" s="268"/>
      <c r="E283" s="268"/>
      <c r="F283" s="305">
        <v>1900</v>
      </c>
      <c r="G283" s="305">
        <v>1900</v>
      </c>
      <c r="H283" s="305">
        <v>1900</v>
      </c>
      <c r="I283" s="305">
        <v>1900</v>
      </c>
      <c r="J283" s="310">
        <v>1832.2</v>
      </c>
      <c r="K283" s="310">
        <v>1832.2</v>
      </c>
      <c r="L283" s="310">
        <v>1832.2</v>
      </c>
      <c r="M283" s="217"/>
    </row>
    <row r="284" spans="1:13" ht="14.25" customHeight="1">
      <c r="A284" s="408"/>
      <c r="B284" s="411"/>
      <c r="C284" s="264" t="s">
        <v>291</v>
      </c>
      <c r="D284" s="268"/>
      <c r="E284" s="268"/>
      <c r="F284" s="305"/>
      <c r="G284" s="305"/>
      <c r="H284" s="305"/>
      <c r="I284" s="305"/>
      <c r="J284" s="268"/>
      <c r="K284" s="322"/>
      <c r="L284" s="322"/>
      <c r="M284" s="217"/>
    </row>
    <row r="285" spans="1:13" ht="12.75" customHeight="1">
      <c r="A285" s="412"/>
      <c r="B285" s="413" t="s">
        <v>400</v>
      </c>
      <c r="C285" s="323" t="s">
        <v>294</v>
      </c>
      <c r="D285" s="324"/>
      <c r="E285" s="324"/>
      <c r="F285" s="325">
        <f aca="true" t="shared" si="31" ref="F285:L285">F286+F287+F288+F289</f>
        <v>7652.4</v>
      </c>
      <c r="G285" s="325">
        <f t="shared" si="31"/>
        <v>0</v>
      </c>
      <c r="H285" s="325">
        <f t="shared" si="31"/>
        <v>7652.4</v>
      </c>
      <c r="I285" s="325">
        <f t="shared" si="31"/>
        <v>0</v>
      </c>
      <c r="J285" s="325">
        <f t="shared" si="31"/>
        <v>7652.4</v>
      </c>
      <c r="K285" s="325">
        <f t="shared" si="31"/>
        <v>6263.1</v>
      </c>
      <c r="L285" s="325">
        <f t="shared" si="31"/>
        <v>0</v>
      </c>
      <c r="M285" s="297"/>
    </row>
    <row r="286" spans="1:13" ht="13.5" customHeight="1">
      <c r="A286" s="412"/>
      <c r="B286" s="413"/>
      <c r="C286" s="326" t="s">
        <v>288</v>
      </c>
      <c r="D286" s="327"/>
      <c r="E286" s="327"/>
      <c r="F286" s="297"/>
      <c r="G286" s="327"/>
      <c r="H286" s="297"/>
      <c r="I286" s="327"/>
      <c r="J286" s="297"/>
      <c r="K286" s="297"/>
      <c r="L286" s="297"/>
      <c r="M286" s="297"/>
    </row>
    <row r="287" spans="1:13" ht="12.75">
      <c r="A287" s="412"/>
      <c r="B287" s="413"/>
      <c r="C287" s="326" t="s">
        <v>289</v>
      </c>
      <c r="D287" s="327"/>
      <c r="E287" s="327"/>
      <c r="F287" s="325">
        <f aca="true" t="shared" si="32" ref="F287:L287">F292</f>
        <v>6226.3</v>
      </c>
      <c r="G287" s="325">
        <f t="shared" si="32"/>
        <v>0</v>
      </c>
      <c r="H287" s="325">
        <f t="shared" si="32"/>
        <v>6226.3</v>
      </c>
      <c r="I287" s="325">
        <f t="shared" si="32"/>
        <v>0</v>
      </c>
      <c r="J287" s="325">
        <f t="shared" si="32"/>
        <v>6226.3</v>
      </c>
      <c r="K287" s="325">
        <f t="shared" si="32"/>
        <v>5318.860000000001</v>
      </c>
      <c r="L287" s="325">
        <f t="shared" si="32"/>
        <v>0</v>
      </c>
      <c r="M287" s="297"/>
    </row>
    <row r="288" spans="1:13" ht="12.75">
      <c r="A288" s="412"/>
      <c r="B288" s="413"/>
      <c r="C288" s="326" t="s">
        <v>290</v>
      </c>
      <c r="D288" s="327"/>
      <c r="E288" s="327"/>
      <c r="F288" s="297"/>
      <c r="G288" s="327"/>
      <c r="H288" s="297"/>
      <c r="I288" s="327"/>
      <c r="J288" s="297"/>
      <c r="K288" s="297"/>
      <c r="L288" s="297"/>
      <c r="M288" s="297"/>
    </row>
    <row r="289" spans="1:13" ht="16.5" customHeight="1">
      <c r="A289" s="412"/>
      <c r="B289" s="413"/>
      <c r="C289" s="326" t="s">
        <v>291</v>
      </c>
      <c r="D289" s="327"/>
      <c r="E289" s="327"/>
      <c r="F289" s="325">
        <f aca="true" t="shared" si="33" ref="F289:L289">F294</f>
        <v>1426.1</v>
      </c>
      <c r="G289" s="325">
        <f t="shared" si="33"/>
        <v>0</v>
      </c>
      <c r="H289" s="325">
        <f t="shared" si="33"/>
        <v>1426.1</v>
      </c>
      <c r="I289" s="325">
        <f t="shared" si="33"/>
        <v>0</v>
      </c>
      <c r="J289" s="325">
        <f t="shared" si="33"/>
        <v>1426.1</v>
      </c>
      <c r="K289" s="325">
        <f t="shared" si="33"/>
        <v>944.24</v>
      </c>
      <c r="L289" s="325">
        <f t="shared" si="33"/>
        <v>0</v>
      </c>
      <c r="M289" s="297"/>
    </row>
    <row r="290" spans="1:13" ht="12.75" customHeight="1">
      <c r="A290" s="414">
        <v>1</v>
      </c>
      <c r="B290" s="417" t="s">
        <v>401</v>
      </c>
      <c r="C290" s="269" t="s">
        <v>294</v>
      </c>
      <c r="D290" s="270"/>
      <c r="E290" s="270"/>
      <c r="F290" s="328">
        <f>F291+F292+F293+F294</f>
        <v>7652.4</v>
      </c>
      <c r="G290" s="270"/>
      <c r="H290" s="328">
        <f>H291+H292+H293+H294</f>
        <v>7652.4</v>
      </c>
      <c r="I290" s="270"/>
      <c r="J290" s="328">
        <f>J291+J292+J293+J294</f>
        <v>7652.4</v>
      </c>
      <c r="K290" s="328">
        <f>K291+K292+K293+K294</f>
        <v>6263.1</v>
      </c>
      <c r="L290" s="328"/>
      <c r="M290" s="217"/>
    </row>
    <row r="291" spans="1:13" ht="14.25" customHeight="1">
      <c r="A291" s="415"/>
      <c r="B291" s="418"/>
      <c r="C291" s="272" t="s">
        <v>288</v>
      </c>
      <c r="D291" s="273"/>
      <c r="E291" s="273"/>
      <c r="F291" s="329">
        <v>0</v>
      </c>
      <c r="G291" s="273"/>
      <c r="H291" s="329">
        <v>0</v>
      </c>
      <c r="I291" s="273"/>
      <c r="J291" s="329">
        <v>0</v>
      </c>
      <c r="K291" s="319">
        <v>0</v>
      </c>
      <c r="L291" s="319"/>
      <c r="M291" s="217"/>
    </row>
    <row r="292" spans="1:13" ht="12.75">
      <c r="A292" s="415"/>
      <c r="B292" s="418"/>
      <c r="C292" s="272" t="s">
        <v>289</v>
      </c>
      <c r="D292" s="273"/>
      <c r="E292" s="273"/>
      <c r="F292" s="330">
        <f>F297+F302</f>
        <v>6226.3</v>
      </c>
      <c r="G292" s="273"/>
      <c r="H292" s="330">
        <f>H297+H302</f>
        <v>6226.3</v>
      </c>
      <c r="I292" s="273"/>
      <c r="J292" s="330">
        <f>J297+J302</f>
        <v>6226.3</v>
      </c>
      <c r="K292" s="330">
        <f>K297+K302</f>
        <v>5318.860000000001</v>
      </c>
      <c r="L292" s="330"/>
      <c r="M292" s="217"/>
    </row>
    <row r="293" spans="1:13" ht="12.75">
      <c r="A293" s="415"/>
      <c r="B293" s="418"/>
      <c r="C293" s="272" t="s">
        <v>290</v>
      </c>
      <c r="D293" s="273"/>
      <c r="E293" s="273"/>
      <c r="F293" s="329">
        <v>0</v>
      </c>
      <c r="G293" s="273"/>
      <c r="H293" s="329">
        <v>0</v>
      </c>
      <c r="I293" s="273"/>
      <c r="J293" s="329">
        <v>0</v>
      </c>
      <c r="K293" s="319">
        <v>0</v>
      </c>
      <c r="L293" s="319"/>
      <c r="M293" s="217"/>
    </row>
    <row r="294" spans="1:13" ht="12.75">
      <c r="A294" s="416"/>
      <c r="B294" s="418"/>
      <c r="C294" s="272" t="s">
        <v>291</v>
      </c>
      <c r="D294" s="273"/>
      <c r="E294" s="273"/>
      <c r="F294" s="331">
        <f>F299+F304</f>
        <v>1426.1</v>
      </c>
      <c r="G294" s="273"/>
      <c r="H294" s="331">
        <f>H299+H304</f>
        <v>1426.1</v>
      </c>
      <c r="I294" s="273"/>
      <c r="J294" s="331">
        <f>J299+J304</f>
        <v>1426.1</v>
      </c>
      <c r="K294" s="331">
        <f>K299+K304</f>
        <v>944.24</v>
      </c>
      <c r="L294" s="331"/>
      <c r="M294" s="217"/>
    </row>
    <row r="295" spans="1:13" ht="12.75" customHeight="1">
      <c r="A295" s="397" t="s">
        <v>295</v>
      </c>
      <c r="B295" s="398" t="s">
        <v>402</v>
      </c>
      <c r="C295" s="265" t="s">
        <v>294</v>
      </c>
      <c r="D295" s="267">
        <v>2015</v>
      </c>
      <c r="E295" s="267"/>
      <c r="F295" s="332">
        <f>F296+F297+F298+F299</f>
        <v>3502.4</v>
      </c>
      <c r="G295" s="267"/>
      <c r="H295" s="332">
        <f>H296+H297+H298+H299</f>
        <v>3502.4</v>
      </c>
      <c r="I295" s="267"/>
      <c r="J295" s="332">
        <f>J296+J297+J298+J299</f>
        <v>3502.4</v>
      </c>
      <c r="K295" s="332">
        <f>K296+K297+K298+K299</f>
        <v>2228.8</v>
      </c>
      <c r="L295" s="332"/>
      <c r="M295" s="217"/>
    </row>
    <row r="296" spans="1:13" ht="16.5" customHeight="1">
      <c r="A296" s="397"/>
      <c r="B296" s="399"/>
      <c r="C296" s="264" t="s">
        <v>288</v>
      </c>
      <c r="D296" s="268"/>
      <c r="E296" s="268"/>
      <c r="F296" s="319">
        <v>0</v>
      </c>
      <c r="G296" s="268"/>
      <c r="H296" s="319">
        <v>0</v>
      </c>
      <c r="I296" s="268"/>
      <c r="J296" s="319">
        <v>0</v>
      </c>
      <c r="K296" s="311"/>
      <c r="L296" s="311"/>
      <c r="M296" s="217"/>
    </row>
    <row r="297" spans="1:13" ht="12.75">
      <c r="A297" s="397"/>
      <c r="B297" s="399"/>
      <c r="C297" s="264" t="s">
        <v>289</v>
      </c>
      <c r="D297" s="268"/>
      <c r="E297" s="268"/>
      <c r="F297" s="332">
        <v>3024.8</v>
      </c>
      <c r="G297" s="268"/>
      <c r="H297" s="332">
        <v>3024.8</v>
      </c>
      <c r="I297" s="268"/>
      <c r="J297" s="332">
        <v>3024.8</v>
      </c>
      <c r="K297" s="319">
        <v>2117.36</v>
      </c>
      <c r="L297" s="319"/>
      <c r="M297" s="217"/>
    </row>
    <row r="298" spans="1:13" ht="12.75">
      <c r="A298" s="397"/>
      <c r="B298" s="399"/>
      <c r="C298" s="264" t="s">
        <v>290</v>
      </c>
      <c r="D298" s="268"/>
      <c r="E298" s="268"/>
      <c r="F298" s="319"/>
      <c r="G298" s="268"/>
      <c r="H298" s="319"/>
      <c r="I298" s="268"/>
      <c r="J298" s="319"/>
      <c r="K298" s="311"/>
      <c r="L298" s="311"/>
      <c r="M298" s="217"/>
    </row>
    <row r="299" spans="1:13" ht="12.75">
      <c r="A299" s="397"/>
      <c r="B299" s="400"/>
      <c r="C299" s="264" t="s">
        <v>291</v>
      </c>
      <c r="D299" s="268"/>
      <c r="E299" s="268"/>
      <c r="F299" s="319">
        <v>477.6</v>
      </c>
      <c r="G299" s="268"/>
      <c r="H299" s="319">
        <v>477.6</v>
      </c>
      <c r="I299" s="268"/>
      <c r="J299" s="319">
        <v>477.6</v>
      </c>
      <c r="K299" s="319">
        <v>111.44</v>
      </c>
      <c r="L299" s="319"/>
      <c r="M299" s="217"/>
    </row>
    <row r="300" spans="1:13" ht="12.75" customHeight="1">
      <c r="A300" s="401" t="s">
        <v>297</v>
      </c>
      <c r="B300" s="404" t="s">
        <v>403</v>
      </c>
      <c r="C300" s="265" t="s">
        <v>294</v>
      </c>
      <c r="D300" s="267">
        <v>2015</v>
      </c>
      <c r="E300" s="267"/>
      <c r="F300" s="332">
        <f>F301+F302+F303+F304</f>
        <v>4150</v>
      </c>
      <c r="G300" s="267"/>
      <c r="H300" s="332">
        <f>H301+H302+H303+H304</f>
        <v>4150</v>
      </c>
      <c r="I300" s="267"/>
      <c r="J300" s="332">
        <f>J301+J302+J303+J304</f>
        <v>4150</v>
      </c>
      <c r="K300" s="332">
        <f>K301+K302+K303+K304</f>
        <v>4034.3</v>
      </c>
      <c r="L300" s="332"/>
      <c r="M300" s="217"/>
    </row>
    <row r="301" spans="1:13" ht="15.75" customHeight="1">
      <c r="A301" s="402"/>
      <c r="B301" s="405"/>
      <c r="C301" s="264" t="s">
        <v>288</v>
      </c>
      <c r="D301" s="268"/>
      <c r="E301" s="268"/>
      <c r="F301" s="319">
        <v>0</v>
      </c>
      <c r="G301" s="268"/>
      <c r="H301" s="319">
        <v>0</v>
      </c>
      <c r="I301" s="268"/>
      <c r="J301" s="319">
        <v>0</v>
      </c>
      <c r="K301" s="311"/>
      <c r="L301" s="311"/>
      <c r="M301" s="217"/>
    </row>
    <row r="302" spans="1:13" ht="12.75">
      <c r="A302" s="402"/>
      <c r="B302" s="405"/>
      <c r="C302" s="264" t="s">
        <v>289</v>
      </c>
      <c r="D302" s="268"/>
      <c r="E302" s="268"/>
      <c r="F302" s="332">
        <v>3201.5</v>
      </c>
      <c r="G302" s="268"/>
      <c r="H302" s="332">
        <v>3201.5</v>
      </c>
      <c r="I302" s="268"/>
      <c r="J302" s="332">
        <v>3201.5</v>
      </c>
      <c r="K302" s="332">
        <v>3201.5</v>
      </c>
      <c r="L302" s="319"/>
      <c r="M302" s="217"/>
    </row>
    <row r="303" spans="1:13" ht="12.75">
      <c r="A303" s="402"/>
      <c r="B303" s="405"/>
      <c r="C303" s="264" t="s">
        <v>290</v>
      </c>
      <c r="D303" s="268"/>
      <c r="E303" s="268"/>
      <c r="F303" s="319">
        <v>0</v>
      </c>
      <c r="G303" s="268"/>
      <c r="H303" s="319">
        <v>0</v>
      </c>
      <c r="I303" s="268"/>
      <c r="J303" s="319">
        <v>0</v>
      </c>
      <c r="K303" s="319"/>
      <c r="L303" s="319"/>
      <c r="M303" s="217"/>
    </row>
    <row r="304" spans="1:13" ht="12.75">
      <c r="A304" s="403"/>
      <c r="B304" s="406"/>
      <c r="C304" s="264" t="s">
        <v>291</v>
      </c>
      <c r="D304" s="268"/>
      <c r="E304" s="268"/>
      <c r="F304" s="319">
        <v>948.5</v>
      </c>
      <c r="G304" s="268"/>
      <c r="H304" s="319">
        <v>948.5</v>
      </c>
      <c r="I304" s="268"/>
      <c r="J304" s="319">
        <v>948.5</v>
      </c>
      <c r="K304" s="319">
        <v>832.8</v>
      </c>
      <c r="L304" s="319"/>
      <c r="M304" s="217"/>
    </row>
  </sheetData>
  <sheetProtection/>
  <mergeCells count="161">
    <mergeCell ref="A2:M2"/>
    <mergeCell ref="A3:M3"/>
    <mergeCell ref="A5:A7"/>
    <mergeCell ref="B5:B7"/>
    <mergeCell ref="C5:C7"/>
    <mergeCell ref="D5:D6"/>
    <mergeCell ref="E5:E6"/>
    <mergeCell ref="F5:G5"/>
    <mergeCell ref="H5:I5"/>
    <mergeCell ref="J5:J6"/>
    <mergeCell ref="K5:L5"/>
    <mergeCell ref="M5:M6"/>
    <mergeCell ref="B9:B13"/>
    <mergeCell ref="A14:A18"/>
    <mergeCell ref="B14:B18"/>
    <mergeCell ref="A19:A23"/>
    <mergeCell ref="B19:B23"/>
    <mergeCell ref="A24:A28"/>
    <mergeCell ref="B24:B28"/>
    <mergeCell ref="A29:A33"/>
    <mergeCell ref="B29:B33"/>
    <mergeCell ref="A34:A38"/>
    <mergeCell ref="B34:B38"/>
    <mergeCell ref="A39:A43"/>
    <mergeCell ref="B39:B43"/>
    <mergeCell ref="A44:A48"/>
    <mergeCell ref="B44:B48"/>
    <mergeCell ref="A49:A53"/>
    <mergeCell ref="B49:B53"/>
    <mergeCell ref="A54:A58"/>
    <mergeCell ref="B54:B58"/>
    <mergeCell ref="A59:A63"/>
    <mergeCell ref="B59:B63"/>
    <mergeCell ref="A64:A68"/>
    <mergeCell ref="B64:B68"/>
    <mergeCell ref="A69:A73"/>
    <mergeCell ref="B69:B73"/>
    <mergeCell ref="A74:A78"/>
    <mergeCell ref="B74:B78"/>
    <mergeCell ref="A79:A83"/>
    <mergeCell ref="B79:B83"/>
    <mergeCell ref="A84:A88"/>
    <mergeCell ref="B84:B88"/>
    <mergeCell ref="A89:A93"/>
    <mergeCell ref="B89:B93"/>
    <mergeCell ref="A94:A98"/>
    <mergeCell ref="B94:B98"/>
    <mergeCell ref="E94:E98"/>
    <mergeCell ref="M94:M98"/>
    <mergeCell ref="A99:A103"/>
    <mergeCell ref="B99:B103"/>
    <mergeCell ref="E99:E103"/>
    <mergeCell ref="M99:M103"/>
    <mergeCell ref="A104:A108"/>
    <mergeCell ref="B104:B108"/>
    <mergeCell ref="A109:A113"/>
    <mergeCell ref="B109:B113"/>
    <mergeCell ref="A114:A118"/>
    <mergeCell ref="B114:B118"/>
    <mergeCell ref="E114:E118"/>
    <mergeCell ref="M114:M118"/>
    <mergeCell ref="A119:A123"/>
    <mergeCell ref="B119:B123"/>
    <mergeCell ref="E119:E123"/>
    <mergeCell ref="M119:M123"/>
    <mergeCell ref="A124:A128"/>
    <mergeCell ref="B124:B128"/>
    <mergeCell ref="E124:E128"/>
    <mergeCell ref="M124:M128"/>
    <mergeCell ref="A129:A133"/>
    <mergeCell ref="B129:B133"/>
    <mergeCell ref="E129:E133"/>
    <mergeCell ref="M129:M133"/>
    <mergeCell ref="A134:A138"/>
    <mergeCell ref="B134:B138"/>
    <mergeCell ref="E134:E138"/>
    <mergeCell ref="M134:M138"/>
    <mergeCell ref="A139:A143"/>
    <mergeCell ref="B139:B143"/>
    <mergeCell ref="A144:A148"/>
    <mergeCell ref="B144:B148"/>
    <mergeCell ref="E144:E148"/>
    <mergeCell ref="M144:M148"/>
    <mergeCell ref="A149:A153"/>
    <mergeCell ref="B149:B153"/>
    <mergeCell ref="D149:D153"/>
    <mergeCell ref="E149:E153"/>
    <mergeCell ref="M149:M153"/>
    <mergeCell ref="A154:A158"/>
    <mergeCell ref="B154:B158"/>
    <mergeCell ref="E154:E158"/>
    <mergeCell ref="M154:M158"/>
    <mergeCell ref="A159:A163"/>
    <mergeCell ref="B159:B163"/>
    <mergeCell ref="A164:A168"/>
    <mergeCell ref="B164:B168"/>
    <mergeCell ref="E164:E168"/>
    <mergeCell ref="M164:M168"/>
    <mergeCell ref="A169:A173"/>
    <mergeCell ref="B169:B173"/>
    <mergeCell ref="A174:A178"/>
    <mergeCell ref="B174:B178"/>
    <mergeCell ref="A179:A183"/>
    <mergeCell ref="B179:B183"/>
    <mergeCell ref="A184:A188"/>
    <mergeCell ref="B184:B188"/>
    <mergeCell ref="A189:A193"/>
    <mergeCell ref="B189:B193"/>
    <mergeCell ref="A194:A198"/>
    <mergeCell ref="B194:B198"/>
    <mergeCell ref="A199:A203"/>
    <mergeCell ref="B199:B203"/>
    <mergeCell ref="A204:A208"/>
    <mergeCell ref="B204:B208"/>
    <mergeCell ref="A209:A213"/>
    <mergeCell ref="B209:B213"/>
    <mergeCell ref="A214:A219"/>
    <mergeCell ref="B214:B219"/>
    <mergeCell ref="M214:M219"/>
    <mergeCell ref="C218:C219"/>
    <mergeCell ref="F218:F219"/>
    <mergeCell ref="G218:G219"/>
    <mergeCell ref="H218:H219"/>
    <mergeCell ref="I218:I219"/>
    <mergeCell ref="J218:J219"/>
    <mergeCell ref="K218:K219"/>
    <mergeCell ref="L218:L219"/>
    <mergeCell ref="A220:A224"/>
    <mergeCell ref="B220:B224"/>
    <mergeCell ref="A225:A229"/>
    <mergeCell ref="B225:B229"/>
    <mergeCell ref="A230:A234"/>
    <mergeCell ref="B230:B234"/>
    <mergeCell ref="A235:A239"/>
    <mergeCell ref="B235:B239"/>
    <mergeCell ref="A240:A244"/>
    <mergeCell ref="B240:B244"/>
    <mergeCell ref="A245:A249"/>
    <mergeCell ref="B245:B249"/>
    <mergeCell ref="A250:A254"/>
    <mergeCell ref="B250:B254"/>
    <mergeCell ref="A255:A259"/>
    <mergeCell ref="B255:B259"/>
    <mergeCell ref="A260:A264"/>
    <mergeCell ref="B260:B264"/>
    <mergeCell ref="A265:A269"/>
    <mergeCell ref="B265:B269"/>
    <mergeCell ref="A270:A274"/>
    <mergeCell ref="B270:B274"/>
    <mergeCell ref="A275:A279"/>
    <mergeCell ref="B275:B279"/>
    <mergeCell ref="A295:A299"/>
    <mergeCell ref="B295:B299"/>
    <mergeCell ref="A300:A304"/>
    <mergeCell ref="B300:B304"/>
    <mergeCell ref="A280:A284"/>
    <mergeCell ref="B280:B284"/>
    <mergeCell ref="A285:A289"/>
    <mergeCell ref="B285:B289"/>
    <mergeCell ref="A290:A294"/>
    <mergeCell ref="B290:B29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"/>
  <sheetViews>
    <sheetView zoomScalePageLayoutView="0" workbookViewId="0" topLeftCell="A1">
      <selection activeCell="G24" sqref="G24"/>
    </sheetView>
  </sheetViews>
  <sheetFormatPr defaultColWidth="40.75390625" defaultRowHeight="12.75"/>
  <cols>
    <col min="1" max="1" width="3.125" style="1" customWidth="1"/>
    <col min="2" max="2" width="15.625" style="1" customWidth="1"/>
    <col min="3" max="3" width="26.75390625" style="1" customWidth="1"/>
    <col min="4" max="4" width="25.625" style="1" customWidth="1"/>
    <col min="5" max="5" width="28.125" style="1" customWidth="1"/>
    <col min="6" max="6" width="35.125" style="1" customWidth="1"/>
    <col min="7" max="16384" width="40.75390625" style="1" customWidth="1"/>
  </cols>
  <sheetData>
    <row r="1" spans="6:18" ht="15.75">
      <c r="F1" s="8" t="s">
        <v>100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13.5">
      <c r="E2" s="6"/>
    </row>
    <row r="3" spans="3:5" ht="20.25" customHeight="1">
      <c r="C3" s="496" t="s">
        <v>216</v>
      </c>
      <c r="D3" s="497"/>
      <c r="E3" s="497"/>
    </row>
    <row r="4" spans="3:5" ht="15.75">
      <c r="C4" s="7" t="s">
        <v>150</v>
      </c>
      <c r="D4" s="7"/>
      <c r="E4" s="7"/>
    </row>
    <row r="5" spans="3:5" ht="12.75">
      <c r="C5" s="495" t="s">
        <v>112</v>
      </c>
      <c r="D5" s="495"/>
      <c r="E5" s="495"/>
    </row>
    <row r="6" spans="3:5" ht="15.75">
      <c r="C6" s="7"/>
      <c r="D6" s="7"/>
      <c r="E6" s="7"/>
    </row>
    <row r="8" spans="2:5" ht="12.75">
      <c r="B8" s="499" t="s">
        <v>223</v>
      </c>
      <c r="C8" s="499"/>
      <c r="D8" s="499"/>
      <c r="E8" s="499"/>
    </row>
    <row r="9" spans="2:5" ht="12.75">
      <c r="B9" s="498" t="s">
        <v>217</v>
      </c>
      <c r="C9" s="498"/>
      <c r="D9" s="498"/>
      <c r="E9" s="498"/>
    </row>
  </sheetData>
  <sheetProtection/>
  <mergeCells count="4">
    <mergeCell ref="C5:E5"/>
    <mergeCell ref="C3:E3"/>
    <mergeCell ref="B9:E9"/>
    <mergeCell ref="B8:E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gen-pr</cp:lastModifiedBy>
  <cp:lastPrinted>2016-02-26T14:02:12Z</cp:lastPrinted>
  <dcterms:created xsi:type="dcterms:W3CDTF">2007-10-25T07:17:21Z</dcterms:created>
  <dcterms:modified xsi:type="dcterms:W3CDTF">2016-02-29T13:49:39Z</dcterms:modified>
  <cp:category/>
  <cp:version/>
  <cp:contentType/>
  <cp:contentStatus/>
</cp:coreProperties>
</file>