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0"/>
  </bookViews>
  <sheets>
    <sheet name="характеристика мкд" sheetId="1" r:id="rId1"/>
    <sheet name="виды работ" sheetId="2" r:id="rId2"/>
  </sheets>
  <definedNames>
    <definedName name="_xlnm.Print_Area" localSheetId="1">'виды работ'!$A$1:$AJ$43</definedName>
    <definedName name="_xlnm.Print_Area" localSheetId="0">'характеристика мкд'!$A$1:$AE$42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O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Запланированы ПИР на 2015 год</t>
        </r>
      </text>
    </comment>
  </commentList>
</comments>
</file>

<file path=xl/sharedStrings.xml><?xml version="1.0" encoding="utf-8"?>
<sst xmlns="http://schemas.openxmlformats.org/spreadsheetml/2006/main" count="183" uniqueCount="92">
  <si>
    <t>№ п\п</t>
  </si>
  <si>
    <t>Адрес МКД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</si>
  <si>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</si>
  <si>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</si>
  <si>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</si>
  <si>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</si>
  <si>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</si>
  <si>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</si>
  <si>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</si>
  <si>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</si>
  <si>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</si>
  <si>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</si>
  <si>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</si>
  <si>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</si>
  <si>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</si>
  <si>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</si>
  <si>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</si>
  <si>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</si>
  <si>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</si>
  <si>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</si>
  <si>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</si>
  <si>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</si>
  <si>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</si>
  <si>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</si>
  <si>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</si>
  <si>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</si>
  <si>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</si>
  <si>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</si>
  <si>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</si>
  <si>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</si>
  <si>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</si>
  <si>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</si>
  <si>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</si>
  <si>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</si>
  <si>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</si>
  <si>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</si>
  <si>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</si>
  <si>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</si>
  <si>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</si>
  <si>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Проектные работы</t>
  </si>
  <si>
    <t>Гатчинский муниципальный район</t>
  </si>
  <si>
    <t>руб./кв.м</t>
  </si>
  <si>
    <t>федеральный бюджет</t>
  </si>
  <si>
    <t>областной бюджет</t>
  </si>
  <si>
    <t>способ формирования фонда капитального ремонта</t>
  </si>
  <si>
    <t>Муниципальное образование   "Город Гатчина"</t>
  </si>
  <si>
    <t>Муниципальное образование "Город Гатчина"</t>
  </si>
  <si>
    <t>Удельная стоимость капитального ремонта  1 кв. м общей площади помещений МКД</t>
  </si>
  <si>
    <t>Предельная стоимость капитального ремонта   1 кв. м общей площади помещений МКД</t>
  </si>
  <si>
    <r>
      <t>Площадь помещений МКД</t>
    </r>
    <r>
      <rPr>
        <sz val="16"/>
        <rFont val="Times New Roman"/>
        <family val="1"/>
      </rPr>
      <t>:</t>
    </r>
  </si>
  <si>
    <t xml:space="preserve">Приложение </t>
  </si>
  <si>
    <t xml:space="preserve">            Гатчинского муниципального района</t>
  </si>
  <si>
    <t>Итого по муниципальному образованию                      "Город Гатчина"</t>
  </si>
  <si>
    <t>Стоимость капитального ремонта, ВСЕГО</t>
  </si>
  <si>
    <t>Итого по муниципальному образованию                                 "Город Гатчина"</t>
  </si>
  <si>
    <t>руб</t>
  </si>
  <si>
    <t>Г. Гатчина, просп. Красноармейский, д. 11</t>
  </si>
  <si>
    <t>Г. Гатчина, ул. Володарского, д. 3</t>
  </si>
  <si>
    <t>Г. Гатчина, ул. Володарского, д. 3А</t>
  </si>
  <si>
    <t>Г. Гатчина, ул. Володарского, д. 5</t>
  </si>
  <si>
    <t>Г. Гатчина, ул. Красная, д. 4</t>
  </si>
  <si>
    <t>Г. Гатчина, ул. Чкалова, д. 61</t>
  </si>
  <si>
    <t>Г. Гатчина, ул. Чкалова, д. 61А</t>
  </si>
  <si>
    <t>Г. Гатчина, ул. Чкалова, д. 65</t>
  </si>
  <si>
    <t>Г. Гатчина, ул. Чкалова, д. 69</t>
  </si>
  <si>
    <t>Г. Гатчина, ул. Чкалова, д. 79</t>
  </si>
  <si>
    <t>I. Перечень многоквратирных домов, которые подлежат капитальному ремонту в 2017 году  с учетом мер государственной поддержки</t>
  </si>
  <si>
    <t>II. Реестр многоквартирных домов, которые подлежат капитальному ремонту в 2017 году с учетом мер государственной поддержки</t>
  </si>
  <si>
    <t>г.Гатчина, пр.25-го Октября, д.63</t>
  </si>
  <si>
    <t>г.Гатчина, ул.Красных Военлетов, д.9</t>
  </si>
  <si>
    <t>г.Гатчина, ул.Чехова, д.14</t>
  </si>
  <si>
    <t xml:space="preserve">      от _________ 2017 года № _____</t>
  </si>
  <si>
    <t>РО</t>
  </si>
  <si>
    <t>30.12.18</t>
  </si>
  <si>
    <t xml:space="preserve">     к постановлению  администрации</t>
  </si>
  <si>
    <t xml:space="preserve"> Краткосрочный муниципальный план реализации Региональной программы капитального ремонта общего имущества в многоквратирных домах, расположенных                                                                                      на территории города Гатчины Гатчинского муниципального района Ленинградской области в 2017 году  с учетом мер государственной поддержки</t>
  </si>
  <si>
    <t>г.Гатчина, пр.25-го Октября, д.50</t>
  </si>
  <si>
    <t>г.Гатчина, ул.Авиатриссы Зверевой, д.11</t>
  </si>
  <si>
    <t>Г. Гатчина, ул. 7-ой  Армии, д. 19</t>
  </si>
  <si>
    <t>Г. Гатчина, ул. Карла Маркса, д. 71</t>
  </si>
  <si>
    <t>г.Гатчина, ул.Рощинская, д.13 к.1</t>
  </si>
  <si>
    <t>г. Гатчина, ул.Чкалова, д.42</t>
  </si>
  <si>
    <t>Г. Гатчина, пр.25-го Октября, д.50</t>
  </si>
  <si>
    <t>Г. Гатчина, пр.25-го Октября, д.63</t>
  </si>
  <si>
    <t>Г. Гатчина, ул.Авиатриссы Зверевой, д.11</t>
  </si>
  <si>
    <t>Г. Гатчина, ул.Красных Военлетов, д.9</t>
  </si>
  <si>
    <t>Г. Гатчина, ул.Рощинская, д.13 к.1</t>
  </si>
  <si>
    <t>Г. Гатчина, ул.Чехова, д.14</t>
  </si>
  <si>
    <t>Г. Гатчина, ул.Чкалова, д.42</t>
  </si>
  <si>
    <t>Кирпич.</t>
  </si>
  <si>
    <t>панельн.</t>
  </si>
  <si>
    <t>деревян.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</si>
</sst>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color indexed="8"/>
      <name val="Calibri"/>
      <family val="2"/>
    </font>
    <font>
      <sz val="26"/>
      <name val="Calibri"/>
      <family val="2"/>
    </font>
    <font>
      <sz val="28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20"/>
      <color indexed="8"/>
      <name val="Calibri"/>
      <family val="2"/>
    </font>
    <font>
      <b/>
      <sz val="28"/>
      <name val="Times New Roman"/>
      <family val="1"/>
    </font>
    <font>
      <sz val="8"/>
      <color indexed="8"/>
      <name val="Arial"/>
      <family val="2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0" borderId="0">
      <alignment/>
      <protection/>
    </xf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49" fontId="35" fillId="0" borderId="3">
      <alignment horizontal="left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5" fillId="0" borderId="3">
      <alignment horizontal="center" vertical="center" wrapText="1"/>
      <protection hidden="1" locked="0"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8" fillId="21" borderId="8" applyNumberFormat="0" applyAlignment="0" applyProtection="0"/>
    <xf numFmtId="0" fontId="3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Protection="0">
      <alignment/>
    </xf>
    <xf numFmtId="0" fontId="9" fillId="0" borderId="0">
      <alignment/>
      <protection/>
    </xf>
    <xf numFmtId="0" fontId="35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Protection="0">
      <alignment/>
    </xf>
    <xf numFmtId="0" fontId="0" fillId="0" borderId="0">
      <alignment/>
      <protection/>
    </xf>
    <xf numFmtId="0" fontId="35" fillId="0" borderId="0" applyProtection="0">
      <alignment/>
    </xf>
    <xf numFmtId="0" fontId="0" fillId="0" borderId="0">
      <alignment/>
      <protection/>
    </xf>
    <xf numFmtId="0" fontId="35" fillId="0" borderId="0" applyProtection="0">
      <alignment/>
    </xf>
    <xf numFmtId="0" fontId="4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35" fillId="0" borderId="3">
      <alignment horizontal="left" wrapText="1"/>
      <protection hidden="1" locked="0"/>
    </xf>
    <xf numFmtId="0" fontId="47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35" fillId="0" borderId="11">
      <alignment horizontal="left" wrapText="1"/>
      <protection hidden="1" locked="0"/>
    </xf>
    <xf numFmtId="0" fontId="41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4" fillId="24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4" fillId="2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10" fillId="24" borderId="1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24" borderId="0" xfId="0" applyFont="1" applyFill="1" applyAlignment="1">
      <alignment/>
    </xf>
    <xf numFmtId="4" fontId="16" fillId="24" borderId="12" xfId="0" applyNumberFormat="1" applyFont="1" applyFill="1" applyBorder="1" applyAlignment="1">
      <alignment horizontal="center" vertical="center" wrapText="1"/>
    </xf>
    <xf numFmtId="4" fontId="17" fillId="24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1" fillId="24" borderId="12" xfId="118" applyFont="1" applyFill="1" applyBorder="1" applyAlignment="1">
      <alignment horizontal="center" vertical="center" wrapText="1"/>
      <protection/>
    </xf>
    <xf numFmtId="0" fontId="13" fillId="24" borderId="0" xfId="0" applyFont="1" applyFill="1" applyAlignment="1">
      <alignment horizontal="center" vertical="center"/>
    </xf>
    <xf numFmtId="0" fontId="14" fillId="24" borderId="0" xfId="0" applyFont="1" applyFill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0" fontId="10" fillId="24" borderId="12" xfId="118" applyFont="1" applyFill="1" applyBorder="1" applyAlignment="1">
      <alignment horizontal="center" vertical="center" wrapText="1"/>
      <protection/>
    </xf>
    <xf numFmtId="0" fontId="26" fillId="24" borderId="1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/>
    </xf>
    <xf numFmtId="3" fontId="23" fillId="24" borderId="12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4" fontId="28" fillId="24" borderId="12" xfId="0" applyNumberFormat="1" applyFont="1" applyFill="1" applyBorder="1" applyAlignment="1">
      <alignment horizontal="center" vertical="center" wrapText="1"/>
    </xf>
    <xf numFmtId="4" fontId="27" fillId="24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13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/>
    </xf>
    <xf numFmtId="4" fontId="3" fillId="24" borderId="12" xfId="0" applyNumberFormat="1" applyFont="1" applyFill="1" applyBorder="1" applyAlignment="1">
      <alignment horizontal="center" vertical="center" wrapText="1"/>
    </xf>
    <xf numFmtId="4" fontId="29" fillId="24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5" fillId="24" borderId="0" xfId="0" applyFont="1" applyFill="1" applyAlignment="1">
      <alignment vertical="center" wrapText="1"/>
    </xf>
    <xf numFmtId="4" fontId="23" fillId="24" borderId="12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 vertical="center" textRotation="90" wrapText="1"/>
    </xf>
    <xf numFmtId="3" fontId="23" fillId="24" borderId="12" xfId="0" applyNumberFormat="1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4" fontId="15" fillId="24" borderId="12" xfId="0" applyNumberFormat="1" applyFont="1" applyFill="1" applyBorder="1" applyAlignment="1">
      <alignment horizontal="center" vertical="center" wrapText="1"/>
    </xf>
    <xf numFmtId="4" fontId="32" fillId="24" borderId="12" xfId="0" applyNumberFormat="1" applyFont="1" applyFill="1" applyBorder="1" applyAlignment="1">
      <alignment horizontal="center" vertical="center" wrapText="1"/>
    </xf>
    <xf numFmtId="3" fontId="32" fillId="24" borderId="12" xfId="0" applyNumberFormat="1" applyFont="1" applyFill="1" applyBorder="1" applyAlignment="1">
      <alignment horizontal="center" vertical="center" wrapText="1"/>
    </xf>
    <xf numFmtId="4" fontId="30" fillId="24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4" fontId="11" fillId="24" borderId="12" xfId="0" applyNumberFormat="1" applyFont="1" applyFill="1" applyBorder="1" applyAlignment="1">
      <alignment horizontal="left" vertical="center" wrapTex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3" fillId="24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0" fontId="10" fillId="0" borderId="12" xfId="107" applyFont="1" applyFill="1" applyBorder="1" applyAlignment="1">
      <alignment horizontal="center"/>
      <protection/>
    </xf>
    <xf numFmtId="3" fontId="10" fillId="0" borderId="12" xfId="0" applyNumberFormat="1" applyFont="1" applyFill="1" applyBorder="1" applyAlignment="1">
      <alignment horizontal="center" vertical="center"/>
    </xf>
    <xf numFmtId="1" fontId="10" fillId="0" borderId="12" xfId="107" applyNumberFormat="1" applyFont="1" applyFill="1" applyBorder="1" applyAlignment="1">
      <alignment horizontal="center"/>
      <protection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4" xfId="118" applyNumberFormat="1" applyFont="1" applyFill="1" applyBorder="1" applyAlignment="1" quotePrefix="1">
      <alignment horizontal="center" vertical="center" wrapText="1"/>
      <protection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2" xfId="118" applyNumberFormat="1" applyFont="1" applyFill="1" applyBorder="1" applyAlignment="1" quotePrefix="1">
      <alignment horizontal="center" vertical="center" wrapText="1"/>
      <protection/>
    </xf>
    <xf numFmtId="0" fontId="10" fillId="0" borderId="12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/>
    </xf>
    <xf numFmtId="4" fontId="10" fillId="24" borderId="13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3" fontId="10" fillId="24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4" fontId="17" fillId="24" borderId="12" xfId="0" applyNumberFormat="1" applyFont="1" applyFill="1" applyBorder="1" applyAlignment="1">
      <alignment horizontal="center"/>
    </xf>
    <xf numFmtId="3" fontId="10" fillId="24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4" fontId="2" fillId="24" borderId="1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" fontId="31" fillId="24" borderId="12" xfId="0" applyNumberFormat="1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horizontal="center" vertical="center" wrapText="1"/>
    </xf>
    <xf numFmtId="3" fontId="10" fillId="24" borderId="15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3" fillId="24" borderId="15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53" fillId="24" borderId="0" xfId="0" applyFont="1" applyFill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 vertical="center" wrapText="1"/>
    </xf>
    <xf numFmtId="4" fontId="32" fillId="24" borderId="13" xfId="0" applyNumberFormat="1" applyFont="1" applyFill="1" applyBorder="1" applyAlignment="1">
      <alignment horizontal="center" vertical="center" wrapText="1"/>
    </xf>
    <xf numFmtId="4" fontId="32" fillId="24" borderId="16" xfId="0" applyNumberFormat="1" applyFont="1" applyFill="1" applyBorder="1" applyAlignment="1">
      <alignment horizontal="center" vertical="center" wrapText="1"/>
    </xf>
    <xf numFmtId="4" fontId="32" fillId="24" borderId="14" xfId="0" applyNumberFormat="1" applyFont="1" applyFill="1" applyBorder="1" applyAlignment="1">
      <alignment horizontal="center" vertical="center" wrapText="1"/>
    </xf>
    <xf numFmtId="3" fontId="16" fillId="24" borderId="12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 wrapText="1"/>
    </xf>
    <xf numFmtId="3" fontId="17" fillId="24" borderId="12" xfId="0" applyNumberFormat="1" applyFont="1" applyFill="1" applyBorder="1" applyAlignment="1">
      <alignment horizontal="center" vertical="center" wrapText="1"/>
    </xf>
    <xf numFmtId="1" fontId="17" fillId="24" borderId="12" xfId="0" applyNumberFormat="1" applyFont="1" applyFill="1" applyBorder="1" applyAlignment="1">
      <alignment horizontal="center" vertical="center" wrapText="1"/>
    </xf>
    <xf numFmtId="3" fontId="29" fillId="24" borderId="12" xfId="0" applyNumberFormat="1" applyFont="1" applyFill="1" applyBorder="1" applyAlignment="1">
      <alignment horizontal="center" vertical="center" wrapText="1"/>
    </xf>
    <xf numFmtId="4" fontId="15" fillId="24" borderId="17" xfId="0" applyNumberFormat="1" applyFont="1" applyFill="1" applyBorder="1" applyAlignment="1">
      <alignment horizontal="left" vertical="center" wrapText="1"/>
    </xf>
    <xf numFmtId="4" fontId="15" fillId="24" borderId="18" xfId="0" applyNumberFormat="1" applyFont="1" applyFill="1" applyBorder="1" applyAlignment="1">
      <alignment horizontal="left" vertical="center" wrapText="1"/>
    </xf>
    <xf numFmtId="4" fontId="3" fillId="24" borderId="13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textRotation="90"/>
    </xf>
    <xf numFmtId="0" fontId="15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textRotation="90" wrapText="1"/>
    </xf>
    <xf numFmtId="0" fontId="24" fillId="24" borderId="12" xfId="0" applyFont="1" applyFill="1" applyBorder="1" applyAlignment="1">
      <alignment horizontal="center" vertical="center" textRotation="90" wrapText="1"/>
    </xf>
    <xf numFmtId="4" fontId="15" fillId="24" borderId="19" xfId="0" applyNumberFormat="1" applyFont="1" applyFill="1" applyBorder="1" applyAlignment="1">
      <alignment horizontal="left" vertical="center" wrapText="1"/>
    </xf>
    <xf numFmtId="4" fontId="15" fillId="24" borderId="20" xfId="0" applyNumberFormat="1" applyFont="1" applyFill="1" applyBorder="1" applyAlignment="1">
      <alignment horizontal="left" vertical="center" wrapText="1"/>
    </xf>
    <xf numFmtId="4" fontId="15" fillId="24" borderId="21" xfId="0" applyNumberFormat="1" applyFont="1" applyFill="1" applyBorder="1" applyAlignment="1">
      <alignment horizontal="left" vertical="center" wrapText="1"/>
    </xf>
    <xf numFmtId="0" fontId="11" fillId="24" borderId="0" xfId="0" applyFont="1" applyFill="1" applyAlignment="1">
      <alignment vertical="center"/>
    </xf>
    <xf numFmtId="0" fontId="23" fillId="24" borderId="12" xfId="118" applyFont="1" applyFill="1" applyBorder="1" applyAlignment="1">
      <alignment horizontal="center" vertical="center" textRotation="90" wrapText="1"/>
      <protection/>
    </xf>
    <xf numFmtId="0" fontId="23" fillId="24" borderId="12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textRotation="90" wrapText="1"/>
    </xf>
    <xf numFmtId="0" fontId="24" fillId="24" borderId="14" xfId="0" applyFont="1" applyFill="1" applyBorder="1" applyAlignment="1">
      <alignment horizontal="center" vertical="center" textRotation="90" wrapText="1"/>
    </xf>
    <xf numFmtId="0" fontId="23" fillId="24" borderId="13" xfId="0" applyFont="1" applyFill="1" applyBorder="1" applyAlignment="1">
      <alignment horizontal="center" vertical="center" textRotation="90" wrapText="1"/>
    </xf>
    <xf numFmtId="0" fontId="23" fillId="24" borderId="14" xfId="0" applyFont="1" applyFill="1" applyBorder="1" applyAlignment="1">
      <alignment horizontal="center" vertical="center" textRotation="90" wrapText="1"/>
    </xf>
    <xf numFmtId="3" fontId="23" fillId="24" borderId="12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 vertical="center" textRotation="90" wrapText="1"/>
    </xf>
    <xf numFmtId="4" fontId="23" fillId="24" borderId="17" xfId="0" applyNumberFormat="1" applyFont="1" applyFill="1" applyBorder="1" applyAlignment="1">
      <alignment horizontal="center" vertical="center"/>
    </xf>
    <xf numFmtId="4" fontId="23" fillId="24" borderId="22" xfId="0" applyNumberFormat="1" applyFont="1" applyFill="1" applyBorder="1" applyAlignment="1">
      <alignment horizontal="center" vertical="center"/>
    </xf>
    <xf numFmtId="4" fontId="23" fillId="24" borderId="18" xfId="0" applyNumberFormat="1" applyFont="1" applyFill="1" applyBorder="1" applyAlignment="1">
      <alignment horizontal="center" vertical="center"/>
    </xf>
    <xf numFmtId="4" fontId="34" fillId="24" borderId="17" xfId="0" applyNumberFormat="1" applyFont="1" applyFill="1" applyBorder="1" applyAlignment="1">
      <alignment horizontal="left" vertical="center" wrapText="1"/>
    </xf>
    <xf numFmtId="4" fontId="34" fillId="24" borderId="18" xfId="0" applyNumberFormat="1" applyFont="1" applyFill="1" applyBorder="1" applyAlignment="1">
      <alignment horizontal="left" vertical="center" wrapText="1"/>
    </xf>
    <xf numFmtId="4" fontId="23" fillId="24" borderId="17" xfId="0" applyNumberFormat="1" applyFont="1" applyFill="1" applyBorder="1" applyAlignment="1">
      <alignment horizontal="center" vertical="center" wrapText="1"/>
    </xf>
    <xf numFmtId="4" fontId="23" fillId="24" borderId="22" xfId="0" applyNumberFormat="1" applyFont="1" applyFill="1" applyBorder="1" applyAlignment="1">
      <alignment horizontal="center" vertical="center" wrapText="1"/>
    </xf>
    <xf numFmtId="4" fontId="23" fillId="24" borderId="18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4" fontId="23" fillId="24" borderId="16" xfId="0" applyNumberFormat="1" applyFont="1" applyFill="1" applyBorder="1" applyAlignment="1">
      <alignment horizontal="center" vertical="center" wrapText="1"/>
    </xf>
    <xf numFmtId="4" fontId="23" fillId="24" borderId="14" xfId="0" applyNumberFormat="1" applyFont="1" applyFill="1" applyBorder="1" applyAlignment="1">
      <alignment horizontal="center" vertical="center" wrapText="1"/>
    </xf>
    <xf numFmtId="4" fontId="53" fillId="24" borderId="17" xfId="0" applyNumberFormat="1" applyFont="1" applyFill="1" applyBorder="1" applyAlignment="1">
      <alignment horizontal="center" vertical="center" wrapText="1"/>
    </xf>
    <xf numFmtId="4" fontId="53" fillId="24" borderId="22" xfId="0" applyNumberFormat="1" applyFont="1" applyFill="1" applyBorder="1" applyAlignment="1">
      <alignment horizontal="center" vertical="center" wrapText="1"/>
    </xf>
    <xf numFmtId="4" fontId="53" fillId="24" borderId="18" xfId="0" applyNumberFormat="1" applyFont="1" applyFill="1" applyBorder="1" applyAlignment="1">
      <alignment horizontal="center" vertical="center" wrapText="1"/>
    </xf>
    <xf numFmtId="4" fontId="53" fillId="24" borderId="17" xfId="0" applyNumberFormat="1" applyFont="1" applyFill="1" applyBorder="1" applyAlignment="1">
      <alignment horizontal="left" vertical="center" wrapText="1"/>
    </xf>
    <xf numFmtId="4" fontId="53" fillId="24" borderId="22" xfId="0" applyNumberFormat="1" applyFont="1" applyFill="1" applyBorder="1" applyAlignment="1">
      <alignment horizontal="left" vertical="center" wrapText="1"/>
    </xf>
  </cellXfs>
  <cellStyles count="2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[0] 10" xfId="45"/>
    <cellStyle name="Денежный [0] 11" xfId="46"/>
    <cellStyle name="Денежный [0] 12" xfId="47"/>
    <cellStyle name="Денежный [0] 13" xfId="48"/>
    <cellStyle name="Денежный [0] 14" xfId="49"/>
    <cellStyle name="Денежный [0] 15" xfId="50"/>
    <cellStyle name="Денежный [0] 16" xfId="51"/>
    <cellStyle name="Денежный [0] 17" xfId="52"/>
    <cellStyle name="Денежный [0] 18" xfId="53"/>
    <cellStyle name="Денежный [0] 19" xfId="54"/>
    <cellStyle name="Денежный [0] 2" xfId="55"/>
    <cellStyle name="Денежный [0] 20" xfId="56"/>
    <cellStyle name="Денежный [0] 21" xfId="57"/>
    <cellStyle name="Денежный [0] 22" xfId="58"/>
    <cellStyle name="Денежный [0] 23" xfId="59"/>
    <cellStyle name="Денежный [0] 24" xfId="60"/>
    <cellStyle name="Денежный [0] 25" xfId="61"/>
    <cellStyle name="Денежный [0] 26" xfId="62"/>
    <cellStyle name="Денежный [0] 27" xfId="63"/>
    <cellStyle name="Денежный [0] 28" xfId="64"/>
    <cellStyle name="Денежный [0] 3" xfId="65"/>
    <cellStyle name="Денежный [0] 4" xfId="66"/>
    <cellStyle name="Денежный [0] 5" xfId="67"/>
    <cellStyle name="Денежный [0] 6" xfId="68"/>
    <cellStyle name="Денежный [0] 7" xfId="69"/>
    <cellStyle name="Денежный [0] 8" xfId="70"/>
    <cellStyle name="Денежный [0] 9" xfId="71"/>
    <cellStyle name="Денежный 10" xfId="72"/>
    <cellStyle name="Денежный 11" xfId="73"/>
    <cellStyle name="Денежный 12" xfId="74"/>
    <cellStyle name="Денежный 13" xfId="75"/>
    <cellStyle name="Денежный 14" xfId="76"/>
    <cellStyle name="Денежный 15" xfId="77"/>
    <cellStyle name="Денежный 16" xfId="78"/>
    <cellStyle name="Денежный 17" xfId="79"/>
    <cellStyle name="Денежный 18" xfId="80"/>
    <cellStyle name="Денежный 19" xfId="81"/>
    <cellStyle name="Денежный 2" xfId="82"/>
    <cellStyle name="Денежный 20" xfId="83"/>
    <cellStyle name="Денежный 21" xfId="84"/>
    <cellStyle name="Денежный 22" xfId="85"/>
    <cellStyle name="Денежный 23" xfId="86"/>
    <cellStyle name="Денежный 24" xfId="87"/>
    <cellStyle name="Денежный 25" xfId="88"/>
    <cellStyle name="Денежный 26" xfId="89"/>
    <cellStyle name="Денежный 27" xfId="90"/>
    <cellStyle name="Денежный 28" xfId="91"/>
    <cellStyle name="Денежный 3" xfId="92"/>
    <cellStyle name="Денежный 4" xfId="93"/>
    <cellStyle name="Денежный 5" xfId="94"/>
    <cellStyle name="Денежный 6" xfId="95"/>
    <cellStyle name="Денежный 7" xfId="96"/>
    <cellStyle name="Денежный 8" xfId="97"/>
    <cellStyle name="Денежный 9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10" xfId="107"/>
    <cellStyle name="Обычный 10 2" xfId="108"/>
    <cellStyle name="Обычный 11" xfId="109"/>
    <cellStyle name="Обычный 12" xfId="110"/>
    <cellStyle name="Обычный 13" xfId="111"/>
    <cellStyle name="Обычный 14" xfId="112"/>
    <cellStyle name="Обычный 15" xfId="113"/>
    <cellStyle name="Обычный 16" xfId="114"/>
    <cellStyle name="Обычный 17" xfId="115"/>
    <cellStyle name="Обычный 18" xfId="116"/>
    <cellStyle name="Обычный 19" xfId="117"/>
    <cellStyle name="Обычный 2" xfId="118"/>
    <cellStyle name="Обычный 2 2" xfId="119"/>
    <cellStyle name="Обычный 2 3" xfId="120"/>
    <cellStyle name="Обычный 2 4" xfId="121"/>
    <cellStyle name="Обычный 20" xfId="122"/>
    <cellStyle name="Обычный 21" xfId="123"/>
    <cellStyle name="Обычный 22" xfId="124"/>
    <cellStyle name="Обычный 23" xfId="125"/>
    <cellStyle name="Обычный 24" xfId="126"/>
    <cellStyle name="Обычный 25" xfId="127"/>
    <cellStyle name="Обычный 26" xfId="128"/>
    <cellStyle name="Обычный 27" xfId="129"/>
    <cellStyle name="Обычный 28" xfId="130"/>
    <cellStyle name="Обычный 3" xfId="131"/>
    <cellStyle name="Обычный 3 2" xfId="132"/>
    <cellStyle name="Обычный 3 3" xfId="133"/>
    <cellStyle name="Обычный 3 4" xfId="134"/>
    <cellStyle name="Обычный 4" xfId="135"/>
    <cellStyle name="Обычный 4 2" xfId="136"/>
    <cellStyle name="Обычный 4 3" xfId="137"/>
    <cellStyle name="Обычный 5" xfId="138"/>
    <cellStyle name="Обычный 5 2" xfId="139"/>
    <cellStyle name="Обычный 6" xfId="140"/>
    <cellStyle name="Обычный 6 2" xfId="141"/>
    <cellStyle name="Обычный 6 3" xfId="142"/>
    <cellStyle name="Обычный 7" xfId="143"/>
    <cellStyle name="Обычный 7 2" xfId="144"/>
    <cellStyle name="Обычный 7 3" xfId="145"/>
    <cellStyle name="Обычный 8" xfId="146"/>
    <cellStyle name="Обычный 8 2" xfId="147"/>
    <cellStyle name="Обычный 9" xfId="148"/>
    <cellStyle name="Обычный 9 2" xfId="149"/>
    <cellStyle name="Плохой" xfId="150"/>
    <cellStyle name="Пояснение" xfId="151"/>
    <cellStyle name="Примечание" xfId="152"/>
    <cellStyle name="Percent" xfId="153"/>
    <cellStyle name="Процентный 10" xfId="154"/>
    <cellStyle name="Процентный 11" xfId="155"/>
    <cellStyle name="Процентный 12" xfId="156"/>
    <cellStyle name="Процентный 13" xfId="157"/>
    <cellStyle name="Процентный 14" xfId="158"/>
    <cellStyle name="Процентный 15" xfId="159"/>
    <cellStyle name="Процентный 16" xfId="160"/>
    <cellStyle name="Процентный 17" xfId="161"/>
    <cellStyle name="Процентный 18" xfId="162"/>
    <cellStyle name="Процентный 19" xfId="163"/>
    <cellStyle name="Процентный 2" xfId="164"/>
    <cellStyle name="Процентный 20" xfId="165"/>
    <cellStyle name="Процентный 21" xfId="166"/>
    <cellStyle name="Процентный 22" xfId="167"/>
    <cellStyle name="Процентный 23" xfId="168"/>
    <cellStyle name="Процентный 24" xfId="169"/>
    <cellStyle name="Процентный 25" xfId="170"/>
    <cellStyle name="Процентный 26" xfId="171"/>
    <cellStyle name="Процентный 27" xfId="172"/>
    <cellStyle name="Процентный 28" xfId="173"/>
    <cellStyle name="Процентный 3" xfId="174"/>
    <cellStyle name="Процентный 4" xfId="175"/>
    <cellStyle name="Процентный 5" xfId="176"/>
    <cellStyle name="Процентный 6" xfId="177"/>
    <cellStyle name="Процентный 7" xfId="178"/>
    <cellStyle name="Процентный 8" xfId="179"/>
    <cellStyle name="Процентный 9" xfId="180"/>
    <cellStyle name="Связанная ячейка" xfId="181"/>
    <cellStyle name="Текст предупреждения" xfId="182"/>
    <cellStyle name="Comma" xfId="183"/>
    <cellStyle name="Comma [0]" xfId="184"/>
    <cellStyle name="Финансовый [0] 10" xfId="185"/>
    <cellStyle name="Финансовый [0] 11" xfId="186"/>
    <cellStyle name="Финансовый [0] 12" xfId="187"/>
    <cellStyle name="Финансовый [0] 13" xfId="188"/>
    <cellStyle name="Финансовый [0] 14" xfId="189"/>
    <cellStyle name="Финансовый [0] 15" xfId="190"/>
    <cellStyle name="Финансовый [0] 16" xfId="191"/>
    <cellStyle name="Финансовый [0] 17" xfId="192"/>
    <cellStyle name="Финансовый [0] 18" xfId="193"/>
    <cellStyle name="Финансовый [0] 19" xfId="194"/>
    <cellStyle name="Финансовый [0] 2" xfId="195"/>
    <cellStyle name="Финансовый [0] 20" xfId="196"/>
    <cellStyle name="Финансовый [0] 21" xfId="197"/>
    <cellStyle name="Финансовый [0] 22" xfId="198"/>
    <cellStyle name="Финансовый [0] 23" xfId="199"/>
    <cellStyle name="Финансовый [0] 24" xfId="200"/>
    <cellStyle name="Финансовый [0] 25" xfId="201"/>
    <cellStyle name="Финансовый [0] 26" xfId="202"/>
    <cellStyle name="Финансовый [0] 27" xfId="203"/>
    <cellStyle name="Финансовый [0] 28" xfId="204"/>
    <cellStyle name="Финансовый [0] 3" xfId="205"/>
    <cellStyle name="Финансовый [0] 4" xfId="206"/>
    <cellStyle name="Финансовый [0] 5" xfId="207"/>
    <cellStyle name="Финансовый [0] 6" xfId="208"/>
    <cellStyle name="Финансовый [0] 7" xfId="209"/>
    <cellStyle name="Финансовый [0] 8" xfId="210"/>
    <cellStyle name="Финансовый [0] 9" xfId="211"/>
    <cellStyle name="Финансовый 10" xfId="212"/>
    <cellStyle name="Финансовый 11" xfId="213"/>
    <cellStyle name="Финансовый 12" xfId="214"/>
    <cellStyle name="Финансовый 13" xfId="215"/>
    <cellStyle name="Финансовый 14" xfId="216"/>
    <cellStyle name="Финансовый 15" xfId="217"/>
    <cellStyle name="Финансовый 16" xfId="218"/>
    <cellStyle name="Финансовый 17" xfId="219"/>
    <cellStyle name="Финансовый 18" xfId="220"/>
    <cellStyle name="Финансовый 19" xfId="221"/>
    <cellStyle name="Финансовый 2" xfId="222"/>
    <cellStyle name="Финансовый 20" xfId="223"/>
    <cellStyle name="Финансовый 21" xfId="224"/>
    <cellStyle name="Финансовый 22" xfId="225"/>
    <cellStyle name="Финансовый 23" xfId="226"/>
    <cellStyle name="Финансовый 24" xfId="227"/>
    <cellStyle name="Финансовый 25" xfId="228"/>
    <cellStyle name="Финансовый 26" xfId="229"/>
    <cellStyle name="Финансовый 27" xfId="230"/>
    <cellStyle name="Финансовый 28" xfId="231"/>
    <cellStyle name="Финансовый 3" xfId="232"/>
    <cellStyle name="Финансовый 4" xfId="233"/>
    <cellStyle name="Финансовый 5" xfId="234"/>
    <cellStyle name="Финансовый 6" xfId="235"/>
    <cellStyle name="Финансовый 7" xfId="236"/>
    <cellStyle name="Финансовый 8" xfId="237"/>
    <cellStyle name="Финансовый 9" xfId="238"/>
    <cellStyle name="Хороший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="90" zoomScaleNormal="90" zoomScaleSheetLayoutView="90" zoomScalePageLayoutView="0" workbookViewId="0" topLeftCell="A1">
      <selection activeCell="E38" sqref="E38"/>
    </sheetView>
  </sheetViews>
  <sheetFormatPr defaultColWidth="9.140625" defaultRowHeight="15"/>
  <cols>
    <col min="1" max="1" width="6.00390625" style="7" customWidth="1"/>
    <col min="2" max="2" width="65.421875" style="9" customWidth="1"/>
    <col min="3" max="3" width="11.421875" style="7" customWidth="1"/>
    <col min="4" max="4" width="7.57421875" style="7" customWidth="1"/>
    <col min="5" max="5" width="8.7109375" style="7" customWidth="1"/>
    <col min="6" max="6" width="6.140625" style="7" customWidth="1"/>
    <col min="7" max="7" width="6.57421875" style="7" customWidth="1"/>
    <col min="8" max="8" width="16.57421875" style="7" customWidth="1"/>
    <col min="9" max="9" width="12.8515625" style="7" customWidth="1"/>
    <col min="10" max="10" width="11.421875" style="7" customWidth="1"/>
    <col min="11" max="11" width="11.140625" style="7" customWidth="1"/>
    <col min="12" max="12" width="18.421875" style="7" customWidth="1"/>
    <col min="13" max="13" width="7.57421875" style="7" customWidth="1"/>
    <col min="14" max="14" width="10.8515625" style="7" customWidth="1"/>
    <col min="15" max="15" width="13.8515625" style="7" customWidth="1"/>
    <col min="16" max="16" width="11.00390625" style="7" customWidth="1"/>
    <col min="17" max="17" width="12.7109375" style="7" customWidth="1"/>
    <col min="18" max="18" width="12.421875" style="7" customWidth="1"/>
    <col min="19" max="19" width="9.28125" style="7" customWidth="1"/>
    <col min="20" max="20" width="7.421875" style="7" customWidth="1"/>
    <col min="21" max="21" width="9.140625" style="0" hidden="1" customWidth="1"/>
    <col min="22" max="22" width="3.57421875" style="0" hidden="1" customWidth="1"/>
    <col min="23" max="23" width="7.140625" style="0" hidden="1" customWidth="1"/>
    <col min="24" max="31" width="9.140625" style="0" hidden="1" customWidth="1"/>
  </cols>
  <sheetData>
    <row r="1" spans="1:20" s="1" customFormat="1" ht="18.75">
      <c r="A1" s="6"/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4"/>
      <c r="O1" s="44"/>
      <c r="P1" s="44"/>
      <c r="Q1" s="127" t="s">
        <v>50</v>
      </c>
      <c r="R1" s="127"/>
      <c r="S1" s="127"/>
      <c r="T1" s="127"/>
    </row>
    <row r="2" spans="1:20" s="1" customFormat="1" ht="18.75">
      <c r="A2" s="6"/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4"/>
      <c r="O2" s="44"/>
      <c r="P2" s="44"/>
      <c r="Q2" s="42" t="s">
        <v>74</v>
      </c>
      <c r="R2" s="30"/>
      <c r="S2" s="30"/>
      <c r="T2" s="30"/>
    </row>
    <row r="3" spans="1:32" s="1" customFormat="1" ht="18.75">
      <c r="A3" s="6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4"/>
      <c r="O3" s="44"/>
      <c r="P3" s="44"/>
      <c r="Q3" s="42" t="s">
        <v>51</v>
      </c>
      <c r="R3" s="30"/>
      <c r="S3" s="30"/>
      <c r="T3" s="30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20" s="1" customFormat="1" ht="18.7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4"/>
      <c r="O4" s="44"/>
      <c r="P4" s="44"/>
      <c r="Q4" s="42" t="s">
        <v>71</v>
      </c>
      <c r="R4" s="30"/>
      <c r="S4" s="30"/>
      <c r="T4" s="30"/>
    </row>
    <row r="5" spans="1:20" s="1" customFormat="1" ht="18.75">
      <c r="A5" s="6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4"/>
      <c r="O5" s="44"/>
      <c r="P5" s="44"/>
      <c r="Q5" s="43"/>
      <c r="R5" s="45"/>
      <c r="S5" s="45"/>
      <c r="T5" s="45"/>
    </row>
    <row r="6" spans="1:31" s="1" customFormat="1" ht="43.5" customHeight="1">
      <c r="A6" s="131" t="s">
        <v>75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31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1" customFormat="1" ht="35.25" customHeight="1">
      <c r="A7" s="130" t="s">
        <v>66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20" s="1" customFormat="1" ht="4.5" customHeight="1">
      <c r="A8" s="14"/>
      <c r="B8" s="15"/>
      <c r="C8" s="1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"/>
      <c r="S8" s="14"/>
      <c r="T8" s="6"/>
    </row>
    <row r="9" spans="1:20" s="1" customFormat="1" ht="40.5" customHeight="1">
      <c r="A9" s="118" t="s">
        <v>22</v>
      </c>
      <c r="B9" s="118" t="s">
        <v>1</v>
      </c>
      <c r="C9" s="119" t="s">
        <v>23</v>
      </c>
      <c r="D9" s="119"/>
      <c r="E9" s="120" t="s">
        <v>24</v>
      </c>
      <c r="F9" s="120" t="s">
        <v>25</v>
      </c>
      <c r="G9" s="120" t="s">
        <v>26</v>
      </c>
      <c r="H9" s="122" t="s">
        <v>27</v>
      </c>
      <c r="I9" s="132" t="s">
        <v>49</v>
      </c>
      <c r="J9" s="129"/>
      <c r="K9" s="122" t="s">
        <v>28</v>
      </c>
      <c r="L9" s="129" t="s">
        <v>29</v>
      </c>
      <c r="M9" s="129"/>
      <c r="N9" s="129"/>
      <c r="O9" s="129"/>
      <c r="P9" s="129"/>
      <c r="Q9" s="128" t="s">
        <v>47</v>
      </c>
      <c r="R9" s="128" t="s">
        <v>48</v>
      </c>
      <c r="S9" s="122" t="s">
        <v>30</v>
      </c>
      <c r="T9" s="123" t="s">
        <v>44</v>
      </c>
    </row>
    <row r="10" spans="1:20" s="1" customFormat="1" ht="15" customHeight="1">
      <c r="A10" s="118"/>
      <c r="B10" s="118"/>
      <c r="C10" s="122" t="s">
        <v>31</v>
      </c>
      <c r="D10" s="122" t="s">
        <v>32</v>
      </c>
      <c r="E10" s="120"/>
      <c r="F10" s="120"/>
      <c r="G10" s="120"/>
      <c r="H10" s="122"/>
      <c r="I10" s="122" t="s">
        <v>33</v>
      </c>
      <c r="J10" s="122" t="s">
        <v>34</v>
      </c>
      <c r="K10" s="122"/>
      <c r="L10" s="122" t="s">
        <v>33</v>
      </c>
      <c r="M10" s="133" t="s">
        <v>42</v>
      </c>
      <c r="N10" s="133" t="s">
        <v>43</v>
      </c>
      <c r="O10" s="135" t="s">
        <v>35</v>
      </c>
      <c r="P10" s="135" t="s">
        <v>36</v>
      </c>
      <c r="Q10" s="128"/>
      <c r="R10" s="128"/>
      <c r="S10" s="122"/>
      <c r="T10" s="123"/>
    </row>
    <row r="11" spans="1:20" s="1" customFormat="1" ht="187.5" customHeight="1">
      <c r="A11" s="118"/>
      <c r="B11" s="118"/>
      <c r="C11" s="122"/>
      <c r="D11" s="122"/>
      <c r="E11" s="120"/>
      <c r="F11" s="120"/>
      <c r="G11" s="120"/>
      <c r="H11" s="122"/>
      <c r="I11" s="122"/>
      <c r="J11" s="122"/>
      <c r="K11" s="122"/>
      <c r="L11" s="122"/>
      <c r="M11" s="134"/>
      <c r="N11" s="134"/>
      <c r="O11" s="136"/>
      <c r="P11" s="136"/>
      <c r="Q11" s="128"/>
      <c r="R11" s="128"/>
      <c r="S11" s="122"/>
      <c r="T11" s="123"/>
    </row>
    <row r="12" spans="1:20" s="1" customFormat="1" ht="28.5" customHeight="1">
      <c r="A12" s="118"/>
      <c r="B12" s="118"/>
      <c r="C12" s="122"/>
      <c r="D12" s="122"/>
      <c r="E12" s="120"/>
      <c r="F12" s="120"/>
      <c r="G12" s="120"/>
      <c r="H12" s="32" t="s">
        <v>37</v>
      </c>
      <c r="I12" s="32" t="s">
        <v>37</v>
      </c>
      <c r="J12" s="32" t="s">
        <v>37</v>
      </c>
      <c r="K12" s="32" t="s">
        <v>38</v>
      </c>
      <c r="L12" s="32" t="s">
        <v>18</v>
      </c>
      <c r="M12" s="32" t="s">
        <v>18</v>
      </c>
      <c r="N12" s="32" t="s">
        <v>18</v>
      </c>
      <c r="O12" s="32" t="s">
        <v>18</v>
      </c>
      <c r="P12" s="32" t="s">
        <v>18</v>
      </c>
      <c r="Q12" s="33" t="s">
        <v>41</v>
      </c>
      <c r="R12" s="29" t="s">
        <v>41</v>
      </c>
      <c r="S12" s="122"/>
      <c r="T12" s="123"/>
    </row>
    <row r="13" spans="1:20" s="1" customFormat="1" ht="14.25" customHeight="1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35">
        <v>14</v>
      </c>
      <c r="O13" s="35">
        <v>15</v>
      </c>
      <c r="P13" s="35">
        <v>16</v>
      </c>
      <c r="Q13" s="35">
        <v>17</v>
      </c>
      <c r="R13" s="35">
        <v>18</v>
      </c>
      <c r="S13" s="35">
        <v>19</v>
      </c>
      <c r="T13" s="34">
        <v>20</v>
      </c>
    </row>
    <row r="14" spans="1:20" s="2" customFormat="1" ht="21.75" customHeight="1">
      <c r="A14" s="121" t="s">
        <v>40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</row>
    <row r="15" spans="1:20" s="1" customFormat="1" ht="21.75" customHeight="1">
      <c r="A15" s="124" t="s">
        <v>46</v>
      </c>
      <c r="B15" s="125"/>
      <c r="C15" s="125"/>
      <c r="D15" s="125"/>
      <c r="E15" s="12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0" s="1" customFormat="1" ht="21.75" customHeight="1">
      <c r="A16" s="88">
        <v>1</v>
      </c>
      <c r="B16" s="82" t="s">
        <v>76</v>
      </c>
      <c r="C16" s="89">
        <v>1990</v>
      </c>
      <c r="D16" s="86"/>
      <c r="E16" s="86" t="s">
        <v>89</v>
      </c>
      <c r="F16" s="89">
        <v>6</v>
      </c>
      <c r="G16" s="89">
        <v>6</v>
      </c>
      <c r="H16" s="86">
        <v>8643</v>
      </c>
      <c r="I16" s="87">
        <v>5163</v>
      </c>
      <c r="J16" s="87">
        <v>4968.1</v>
      </c>
      <c r="K16" s="92">
        <v>232</v>
      </c>
      <c r="L16" s="93">
        <f>'виды работ'!C14</f>
        <v>15000000</v>
      </c>
      <c r="M16" s="63"/>
      <c r="N16" s="63"/>
      <c r="O16" s="93">
        <f>O35/L35*L16</f>
        <v>3006.313257841467</v>
      </c>
      <c r="P16" s="63"/>
      <c r="Q16" s="93">
        <f aca="true" t="shared" si="0" ref="Q16:Q34">L16/H16</f>
        <v>1735.5085039916696</v>
      </c>
      <c r="R16" s="63"/>
      <c r="S16" s="94" t="s">
        <v>73</v>
      </c>
      <c r="T16" s="93" t="s">
        <v>72</v>
      </c>
    </row>
    <row r="17" spans="1:20" s="1" customFormat="1" ht="21.75" customHeight="1">
      <c r="A17" s="88">
        <v>2</v>
      </c>
      <c r="B17" s="82" t="s">
        <v>68</v>
      </c>
      <c r="C17" s="88">
        <v>1988</v>
      </c>
      <c r="D17" s="19"/>
      <c r="E17" s="19" t="s">
        <v>89</v>
      </c>
      <c r="F17" s="88">
        <v>6</v>
      </c>
      <c r="G17" s="88">
        <v>3</v>
      </c>
      <c r="H17" s="19">
        <v>15055</v>
      </c>
      <c r="I17" s="96">
        <v>5828.3</v>
      </c>
      <c r="J17" s="96">
        <v>5523.9</v>
      </c>
      <c r="K17" s="97">
        <v>199</v>
      </c>
      <c r="L17" s="98">
        <f>'виды работ'!C15</f>
        <v>7500000</v>
      </c>
      <c r="M17" s="99"/>
      <c r="N17" s="99"/>
      <c r="O17" s="98">
        <f>O35/L35*L17</f>
        <v>1503.1566289207335</v>
      </c>
      <c r="P17" s="99"/>
      <c r="Q17" s="98">
        <f t="shared" si="0"/>
        <v>498.17336433078714</v>
      </c>
      <c r="R17" s="99"/>
      <c r="S17" s="100" t="s">
        <v>73</v>
      </c>
      <c r="T17" s="93" t="s">
        <v>72</v>
      </c>
    </row>
    <row r="18" spans="1:20" s="1" customFormat="1" ht="21.75" customHeight="1">
      <c r="A18" s="88">
        <v>3</v>
      </c>
      <c r="B18" s="83" t="s">
        <v>56</v>
      </c>
      <c r="C18" s="78">
        <v>1917</v>
      </c>
      <c r="D18" s="79"/>
      <c r="E18" s="86" t="s">
        <v>89</v>
      </c>
      <c r="F18" s="80">
        <v>2</v>
      </c>
      <c r="G18" s="72">
        <v>2</v>
      </c>
      <c r="H18" s="71">
        <v>1231</v>
      </c>
      <c r="I18" s="64">
        <v>509.2</v>
      </c>
      <c r="J18" s="65">
        <v>509.2</v>
      </c>
      <c r="K18" s="66">
        <v>32</v>
      </c>
      <c r="L18" s="65">
        <f>'виды работ'!C16</f>
        <v>2613000</v>
      </c>
      <c r="M18" s="65"/>
      <c r="N18" s="66"/>
      <c r="O18" s="101">
        <f>O35/L35*L18</f>
        <v>523.6997695159836</v>
      </c>
      <c r="P18" s="65"/>
      <c r="Q18" s="65">
        <f t="shared" si="0"/>
        <v>2122.664500406174</v>
      </c>
      <c r="R18" s="73"/>
      <c r="S18" s="102" t="s">
        <v>73</v>
      </c>
      <c r="T18" s="93" t="s">
        <v>72</v>
      </c>
    </row>
    <row r="19" spans="1:20" s="1" customFormat="1" ht="21.75" customHeight="1">
      <c r="A19" s="88">
        <v>4</v>
      </c>
      <c r="B19" s="84" t="s">
        <v>78</v>
      </c>
      <c r="C19" s="74">
        <v>1964</v>
      </c>
      <c r="D19" s="81"/>
      <c r="E19" s="19" t="s">
        <v>89</v>
      </c>
      <c r="F19" s="76">
        <v>4</v>
      </c>
      <c r="G19" s="66">
        <v>3</v>
      </c>
      <c r="H19" s="74">
        <v>2838.33</v>
      </c>
      <c r="I19" s="64">
        <v>2004.43</v>
      </c>
      <c r="J19" s="65">
        <v>1963.96</v>
      </c>
      <c r="K19" s="76">
        <v>79</v>
      </c>
      <c r="L19" s="65">
        <f>'виды работ'!C17</f>
        <v>1450000</v>
      </c>
      <c r="M19" s="65"/>
      <c r="N19" s="66"/>
      <c r="O19" s="93">
        <f>O35/L35*L19</f>
        <v>290.6102815913418</v>
      </c>
      <c r="P19" s="65"/>
      <c r="Q19" s="65">
        <f t="shared" si="0"/>
        <v>510.86378257637415</v>
      </c>
      <c r="R19" s="73"/>
      <c r="S19" s="94" t="s">
        <v>73</v>
      </c>
      <c r="T19" s="93" t="s">
        <v>72</v>
      </c>
    </row>
    <row r="20" spans="1:20" s="1" customFormat="1" ht="21.75" customHeight="1">
      <c r="A20" s="88">
        <v>5</v>
      </c>
      <c r="B20" s="82" t="s">
        <v>77</v>
      </c>
      <c r="C20" s="88">
        <v>1988</v>
      </c>
      <c r="D20" s="19"/>
      <c r="E20" s="19" t="s">
        <v>90</v>
      </c>
      <c r="F20" s="88">
        <v>9</v>
      </c>
      <c r="G20" s="88">
        <v>2</v>
      </c>
      <c r="H20" s="19">
        <v>5884.39</v>
      </c>
      <c r="I20" s="85">
        <v>3998.39</v>
      </c>
      <c r="J20" s="85">
        <v>3563.42</v>
      </c>
      <c r="K20" s="91">
        <v>177</v>
      </c>
      <c r="L20" s="93">
        <f>'виды работ'!C18</f>
        <v>5000000</v>
      </c>
      <c r="M20" s="63"/>
      <c r="N20" s="63"/>
      <c r="O20" s="93">
        <f>O35/L35*L20</f>
        <v>1002.104419280489</v>
      </c>
      <c r="P20" s="63"/>
      <c r="Q20" s="93">
        <f t="shared" si="0"/>
        <v>849.7057468998486</v>
      </c>
      <c r="R20" s="63"/>
      <c r="S20" s="94" t="s">
        <v>73</v>
      </c>
      <c r="T20" s="93" t="s">
        <v>72</v>
      </c>
    </row>
    <row r="21" spans="1:20" s="1" customFormat="1" ht="21.75" customHeight="1">
      <c r="A21" s="88">
        <v>6</v>
      </c>
      <c r="B21" s="82" t="s">
        <v>57</v>
      </c>
      <c r="C21" s="74">
        <v>1956</v>
      </c>
      <c r="D21" s="73"/>
      <c r="E21" s="86" t="s">
        <v>89</v>
      </c>
      <c r="F21" s="76">
        <v>2</v>
      </c>
      <c r="G21" s="66">
        <v>2</v>
      </c>
      <c r="H21" s="74">
        <v>714.36</v>
      </c>
      <c r="I21" s="64">
        <v>377.96</v>
      </c>
      <c r="J21" s="65">
        <v>305.96</v>
      </c>
      <c r="K21" s="76">
        <v>22</v>
      </c>
      <c r="L21" s="65">
        <f>'виды работ'!C19</f>
        <v>1270000</v>
      </c>
      <c r="M21" s="65"/>
      <c r="N21" s="66"/>
      <c r="O21" s="93">
        <f>O35/L35*L21</f>
        <v>254.5345224972442</v>
      </c>
      <c r="P21" s="67"/>
      <c r="Q21" s="65">
        <f t="shared" si="0"/>
        <v>1777.815107228848</v>
      </c>
      <c r="R21" s="68"/>
      <c r="S21" s="94" t="s">
        <v>73</v>
      </c>
      <c r="T21" s="93" t="s">
        <v>72</v>
      </c>
    </row>
    <row r="22" spans="1:20" s="1" customFormat="1" ht="21.75" customHeight="1">
      <c r="A22" s="88">
        <v>7</v>
      </c>
      <c r="B22" s="82" t="s">
        <v>58</v>
      </c>
      <c r="C22" s="74">
        <v>1956</v>
      </c>
      <c r="D22" s="73"/>
      <c r="E22" s="19" t="s">
        <v>89</v>
      </c>
      <c r="F22" s="76">
        <v>2</v>
      </c>
      <c r="G22" s="66">
        <v>2</v>
      </c>
      <c r="H22" s="74">
        <v>713.96</v>
      </c>
      <c r="I22" s="64">
        <v>377.56</v>
      </c>
      <c r="J22" s="65">
        <v>286</v>
      </c>
      <c r="K22" s="76">
        <v>24</v>
      </c>
      <c r="L22" s="65">
        <f>'виды работ'!C20</f>
        <v>1270000</v>
      </c>
      <c r="M22" s="65"/>
      <c r="N22" s="66"/>
      <c r="O22" s="93">
        <f>O35/L35*L22</f>
        <v>254.5345224972442</v>
      </c>
      <c r="P22" s="67"/>
      <c r="Q22" s="65">
        <f t="shared" si="0"/>
        <v>1778.8111378788726</v>
      </c>
      <c r="R22" s="68"/>
      <c r="S22" s="94" t="s">
        <v>73</v>
      </c>
      <c r="T22" s="93" t="s">
        <v>72</v>
      </c>
    </row>
    <row r="23" spans="1:20" s="1" customFormat="1" ht="21.75" customHeight="1">
      <c r="A23" s="88">
        <v>8</v>
      </c>
      <c r="B23" s="84" t="s">
        <v>59</v>
      </c>
      <c r="C23" s="74">
        <v>1963</v>
      </c>
      <c r="D23" s="73"/>
      <c r="E23" s="86" t="s">
        <v>89</v>
      </c>
      <c r="F23" s="76">
        <v>4</v>
      </c>
      <c r="G23" s="66">
        <v>3</v>
      </c>
      <c r="H23" s="74">
        <v>3616.01</v>
      </c>
      <c r="I23" s="64">
        <v>2038.31</v>
      </c>
      <c r="J23" s="65">
        <v>1646.33</v>
      </c>
      <c r="K23" s="76">
        <v>94</v>
      </c>
      <c r="L23" s="65">
        <f>'виды работ'!C21</f>
        <v>780000</v>
      </c>
      <c r="M23" s="65"/>
      <c r="N23" s="66"/>
      <c r="O23" s="93">
        <f>O35/L35*L23</f>
        <v>156.32828940775627</v>
      </c>
      <c r="P23" s="67"/>
      <c r="Q23" s="65">
        <f t="shared" si="0"/>
        <v>215.70736806590688</v>
      </c>
      <c r="R23" s="68"/>
      <c r="S23" s="94" t="s">
        <v>73</v>
      </c>
      <c r="T23" s="93" t="s">
        <v>72</v>
      </c>
    </row>
    <row r="24" spans="1:20" s="1" customFormat="1" ht="21.75" customHeight="1">
      <c r="A24" s="88">
        <v>9</v>
      </c>
      <c r="B24" s="84" t="s">
        <v>79</v>
      </c>
      <c r="C24" s="74">
        <v>1960</v>
      </c>
      <c r="D24" s="75"/>
      <c r="E24" s="19" t="s">
        <v>89</v>
      </c>
      <c r="F24" s="76">
        <v>3</v>
      </c>
      <c r="G24" s="66">
        <v>3</v>
      </c>
      <c r="H24" s="74">
        <v>2433.9</v>
      </c>
      <c r="I24" s="64">
        <v>1514.4</v>
      </c>
      <c r="J24" s="65">
        <v>1150.4</v>
      </c>
      <c r="K24" s="76">
        <v>84</v>
      </c>
      <c r="L24" s="65">
        <f>'виды работ'!C22</f>
        <v>4600000</v>
      </c>
      <c r="M24" s="65"/>
      <c r="N24" s="66"/>
      <c r="O24" s="93">
        <f>O35/L35*L24</f>
        <v>921.9360657380499</v>
      </c>
      <c r="P24" s="67"/>
      <c r="Q24" s="65">
        <f t="shared" si="0"/>
        <v>1889.970828711122</v>
      </c>
      <c r="R24" s="68"/>
      <c r="S24" s="94" t="s">
        <v>73</v>
      </c>
      <c r="T24" s="93" t="s">
        <v>72</v>
      </c>
    </row>
    <row r="25" spans="1:20" s="1" customFormat="1" ht="21.75" customHeight="1">
      <c r="A25" s="88">
        <v>10</v>
      </c>
      <c r="B25" s="82" t="s">
        <v>60</v>
      </c>
      <c r="C25" s="74">
        <v>1917</v>
      </c>
      <c r="D25" s="75"/>
      <c r="E25" s="19" t="s">
        <v>91</v>
      </c>
      <c r="F25" s="76">
        <v>2</v>
      </c>
      <c r="G25" s="66">
        <v>1</v>
      </c>
      <c r="H25" s="74">
        <v>453.21</v>
      </c>
      <c r="I25" s="64">
        <v>255.6</v>
      </c>
      <c r="J25" s="65">
        <v>255.6</v>
      </c>
      <c r="K25" s="76">
        <v>23</v>
      </c>
      <c r="L25" s="65">
        <f>'виды работ'!C23</f>
        <v>1250000</v>
      </c>
      <c r="M25" s="65"/>
      <c r="N25" s="66"/>
      <c r="O25" s="93">
        <f>O35/L35*L25</f>
        <v>250.52610482012224</v>
      </c>
      <c r="P25" s="67"/>
      <c r="Q25" s="65">
        <f t="shared" si="0"/>
        <v>2758.1033075174864</v>
      </c>
      <c r="R25" s="68"/>
      <c r="S25" s="94" t="s">
        <v>73</v>
      </c>
      <c r="T25" s="93" t="s">
        <v>72</v>
      </c>
    </row>
    <row r="26" spans="1:20" s="1" customFormat="1" ht="21.75" customHeight="1">
      <c r="A26" s="88">
        <v>11</v>
      </c>
      <c r="B26" s="82" t="s">
        <v>69</v>
      </c>
      <c r="C26" s="88">
        <v>1990</v>
      </c>
      <c r="D26" s="19"/>
      <c r="E26" s="19" t="s">
        <v>90</v>
      </c>
      <c r="F26" s="88">
        <v>9</v>
      </c>
      <c r="G26" s="88">
        <v>4</v>
      </c>
      <c r="H26" s="19">
        <v>12490.5</v>
      </c>
      <c r="I26" s="85">
        <v>8069.9</v>
      </c>
      <c r="J26" s="85">
        <v>7353.31</v>
      </c>
      <c r="K26" s="91">
        <v>350</v>
      </c>
      <c r="L26" s="93">
        <f>'виды работ'!C24</f>
        <v>7500000</v>
      </c>
      <c r="M26" s="63"/>
      <c r="N26" s="63"/>
      <c r="O26" s="93">
        <f>O35/L35*L26</f>
        <v>1503.1566289207335</v>
      </c>
      <c r="P26" s="63"/>
      <c r="Q26" s="93">
        <f t="shared" si="0"/>
        <v>600.4563468235859</v>
      </c>
      <c r="R26" s="63"/>
      <c r="S26" s="94" t="s">
        <v>73</v>
      </c>
      <c r="T26" s="93" t="s">
        <v>72</v>
      </c>
    </row>
    <row r="27" spans="1:20" s="1" customFormat="1" ht="21.75" customHeight="1">
      <c r="A27" s="88">
        <v>12</v>
      </c>
      <c r="B27" s="82" t="s">
        <v>80</v>
      </c>
      <c r="C27" s="88">
        <v>1990</v>
      </c>
      <c r="D27" s="19"/>
      <c r="E27" s="19" t="s">
        <v>89</v>
      </c>
      <c r="F27" s="88">
        <v>7</v>
      </c>
      <c r="G27" s="88">
        <v>1</v>
      </c>
      <c r="H27" s="19">
        <v>2965</v>
      </c>
      <c r="I27" s="85">
        <v>1538.3</v>
      </c>
      <c r="J27" s="85">
        <v>1504</v>
      </c>
      <c r="K27" s="91">
        <v>77</v>
      </c>
      <c r="L27" s="93">
        <f>'виды работ'!C25</f>
        <v>2500000</v>
      </c>
      <c r="M27" s="63"/>
      <c r="N27" s="63"/>
      <c r="O27" s="93">
        <f>O35/L35*L27</f>
        <v>501.0522096402445</v>
      </c>
      <c r="P27" s="63"/>
      <c r="Q27" s="93">
        <f t="shared" si="0"/>
        <v>843.1703204047218</v>
      </c>
      <c r="R27" s="63"/>
      <c r="S27" s="94" t="s">
        <v>73</v>
      </c>
      <c r="T27" s="93" t="s">
        <v>72</v>
      </c>
    </row>
    <row r="28" spans="1:20" s="1" customFormat="1" ht="21.75" customHeight="1">
      <c r="A28" s="88">
        <v>13</v>
      </c>
      <c r="B28" s="82" t="s">
        <v>70</v>
      </c>
      <c r="C28" s="88">
        <v>1989</v>
      </c>
      <c r="D28" s="19"/>
      <c r="E28" s="19" t="s">
        <v>89</v>
      </c>
      <c r="F28" s="88">
        <v>9</v>
      </c>
      <c r="G28" s="88">
        <v>2</v>
      </c>
      <c r="H28" s="19">
        <v>7847.28</v>
      </c>
      <c r="I28" s="85">
        <v>3564.75</v>
      </c>
      <c r="J28" s="85">
        <v>3233.18</v>
      </c>
      <c r="K28" s="91">
        <v>159</v>
      </c>
      <c r="L28" s="93">
        <f>'виды работ'!C26</f>
        <v>5000000</v>
      </c>
      <c r="M28" s="63"/>
      <c r="N28" s="63"/>
      <c r="O28" s="93">
        <f>O35/L35*L28</f>
        <v>1002.104419280489</v>
      </c>
      <c r="P28" s="63"/>
      <c r="Q28" s="93">
        <f t="shared" si="0"/>
        <v>637.1634502655697</v>
      </c>
      <c r="R28" s="63"/>
      <c r="S28" s="94" t="s">
        <v>73</v>
      </c>
      <c r="T28" s="93" t="s">
        <v>72</v>
      </c>
    </row>
    <row r="29" spans="1:20" s="1" customFormat="1" ht="21.75" customHeight="1">
      <c r="A29" s="88">
        <v>14</v>
      </c>
      <c r="B29" s="84" t="s">
        <v>81</v>
      </c>
      <c r="C29" s="74">
        <v>1917</v>
      </c>
      <c r="D29" s="75"/>
      <c r="E29" s="19" t="s">
        <v>91</v>
      </c>
      <c r="F29" s="76">
        <v>2</v>
      </c>
      <c r="G29" s="66">
        <v>1</v>
      </c>
      <c r="H29" s="74">
        <v>526.5</v>
      </c>
      <c r="I29" s="64">
        <v>284.57</v>
      </c>
      <c r="J29" s="65">
        <v>211.63</v>
      </c>
      <c r="K29" s="76">
        <v>15</v>
      </c>
      <c r="L29" s="65">
        <f>'виды работ'!C27</f>
        <v>1660000</v>
      </c>
      <c r="M29" s="65"/>
      <c r="N29" s="66"/>
      <c r="O29" s="93">
        <f>O35/L35*L29</f>
        <v>332.69866720112236</v>
      </c>
      <c r="P29" s="67"/>
      <c r="Q29" s="65">
        <f t="shared" si="0"/>
        <v>3152.8964862298194</v>
      </c>
      <c r="R29" s="68"/>
      <c r="S29" s="94" t="s">
        <v>73</v>
      </c>
      <c r="T29" s="93" t="s">
        <v>72</v>
      </c>
    </row>
    <row r="30" spans="1:23" s="70" customFormat="1" ht="29.25" customHeight="1">
      <c r="A30" s="88">
        <v>15</v>
      </c>
      <c r="B30" s="82" t="s">
        <v>61</v>
      </c>
      <c r="C30" s="74">
        <v>1917</v>
      </c>
      <c r="D30" s="77"/>
      <c r="E30" s="19" t="s">
        <v>91</v>
      </c>
      <c r="F30" s="76">
        <v>2</v>
      </c>
      <c r="G30" s="66">
        <v>1</v>
      </c>
      <c r="H30" s="74">
        <v>855.7</v>
      </c>
      <c r="I30" s="64">
        <v>537.7</v>
      </c>
      <c r="J30" s="65">
        <v>484</v>
      </c>
      <c r="K30" s="76">
        <v>22</v>
      </c>
      <c r="L30" s="65">
        <f>'виды работ'!C28</f>
        <v>1550000</v>
      </c>
      <c r="M30" s="65"/>
      <c r="N30" s="66"/>
      <c r="O30" s="65">
        <f>O35/L35*L30</f>
        <v>310.6523699769516</v>
      </c>
      <c r="P30" s="67"/>
      <c r="Q30" s="65">
        <f t="shared" si="0"/>
        <v>1811.3824938646721</v>
      </c>
      <c r="R30" s="68"/>
      <c r="S30" s="94" t="s">
        <v>73</v>
      </c>
      <c r="T30" s="93" t="s">
        <v>72</v>
      </c>
      <c r="U30" s="68"/>
      <c r="V30" s="69"/>
      <c r="W30" s="68"/>
    </row>
    <row r="31" spans="1:23" s="70" customFormat="1" ht="29.25" customHeight="1">
      <c r="A31" s="88">
        <v>16</v>
      </c>
      <c r="B31" s="82" t="s">
        <v>62</v>
      </c>
      <c r="C31" s="74">
        <v>1917</v>
      </c>
      <c r="D31" s="77"/>
      <c r="E31" s="19" t="s">
        <v>91</v>
      </c>
      <c r="F31" s="76">
        <v>2</v>
      </c>
      <c r="G31" s="66">
        <v>2</v>
      </c>
      <c r="H31" s="74">
        <v>744.6</v>
      </c>
      <c r="I31" s="64">
        <v>481.5</v>
      </c>
      <c r="J31" s="65">
        <v>167</v>
      </c>
      <c r="K31" s="76">
        <v>23</v>
      </c>
      <c r="L31" s="65">
        <f>'виды работ'!C29</f>
        <v>2700000</v>
      </c>
      <c r="M31" s="65"/>
      <c r="N31" s="66"/>
      <c r="O31" s="93">
        <f>O35/L35*L31</f>
        <v>541.1363864114641</v>
      </c>
      <c r="P31" s="67"/>
      <c r="Q31" s="65">
        <f t="shared" si="0"/>
        <v>3626.1079774375503</v>
      </c>
      <c r="R31" s="68"/>
      <c r="S31" s="94" t="s">
        <v>73</v>
      </c>
      <c r="T31" s="93" t="s">
        <v>72</v>
      </c>
      <c r="U31" s="68"/>
      <c r="V31" s="69"/>
      <c r="W31" s="68"/>
    </row>
    <row r="32" spans="1:23" s="70" customFormat="1" ht="29.25" customHeight="1">
      <c r="A32" s="88">
        <v>17</v>
      </c>
      <c r="B32" s="82" t="s">
        <v>63</v>
      </c>
      <c r="C32" s="74">
        <v>1917</v>
      </c>
      <c r="D32" s="77"/>
      <c r="E32" s="19" t="s">
        <v>91</v>
      </c>
      <c r="F32" s="76">
        <v>2</v>
      </c>
      <c r="G32" s="66">
        <v>2</v>
      </c>
      <c r="H32" s="74">
        <v>647.49</v>
      </c>
      <c r="I32" s="64">
        <v>347.68</v>
      </c>
      <c r="J32" s="65">
        <v>203.3</v>
      </c>
      <c r="K32" s="76">
        <v>24</v>
      </c>
      <c r="L32" s="65">
        <f>'виды работ'!C30</f>
        <v>2500000</v>
      </c>
      <c r="M32" s="65"/>
      <c r="N32" s="66"/>
      <c r="O32" s="93">
        <f>O35/L35*L32</f>
        <v>501.0522096402445</v>
      </c>
      <c r="P32" s="67"/>
      <c r="Q32" s="65">
        <f t="shared" si="0"/>
        <v>3861.0634913280514</v>
      </c>
      <c r="R32" s="68"/>
      <c r="S32" s="94" t="s">
        <v>73</v>
      </c>
      <c r="T32" s="93" t="s">
        <v>72</v>
      </c>
      <c r="U32" s="68"/>
      <c r="V32" s="69"/>
      <c r="W32" s="68"/>
    </row>
    <row r="33" spans="1:23" s="70" customFormat="1" ht="29.25" customHeight="1">
      <c r="A33" s="88">
        <v>18</v>
      </c>
      <c r="B33" s="82" t="s">
        <v>64</v>
      </c>
      <c r="C33" s="74">
        <v>1917</v>
      </c>
      <c r="D33" s="77"/>
      <c r="E33" s="19" t="s">
        <v>91</v>
      </c>
      <c r="F33" s="76">
        <v>2</v>
      </c>
      <c r="G33" s="66">
        <v>1</v>
      </c>
      <c r="H33" s="74">
        <v>494.6</v>
      </c>
      <c r="I33" s="64">
        <v>196.5</v>
      </c>
      <c r="J33" s="65">
        <v>196.5</v>
      </c>
      <c r="K33" s="76">
        <v>5</v>
      </c>
      <c r="L33" s="65">
        <f>'виды работ'!C31</f>
        <v>1860000</v>
      </c>
      <c r="M33" s="65"/>
      <c r="N33" s="66"/>
      <c r="O33" s="93">
        <f>O35/L35*L33</f>
        <v>372.78284397234194</v>
      </c>
      <c r="P33" s="67"/>
      <c r="Q33" s="65">
        <f t="shared" si="0"/>
        <v>3760.614638091387</v>
      </c>
      <c r="R33" s="68"/>
      <c r="S33" s="94" t="s">
        <v>73</v>
      </c>
      <c r="T33" s="93" t="s">
        <v>72</v>
      </c>
      <c r="U33" s="68"/>
      <c r="V33" s="69"/>
      <c r="W33" s="68"/>
    </row>
    <row r="34" spans="1:23" s="70" customFormat="1" ht="29.25" customHeight="1">
      <c r="A34" s="88">
        <v>19</v>
      </c>
      <c r="B34" s="82" t="s">
        <v>65</v>
      </c>
      <c r="C34" s="74">
        <v>1917</v>
      </c>
      <c r="D34" s="77"/>
      <c r="E34" s="19" t="s">
        <v>91</v>
      </c>
      <c r="F34" s="76">
        <v>2</v>
      </c>
      <c r="G34" s="66">
        <v>2</v>
      </c>
      <c r="H34" s="74">
        <v>766.85</v>
      </c>
      <c r="I34" s="64">
        <v>322.8</v>
      </c>
      <c r="J34" s="65">
        <v>285.12</v>
      </c>
      <c r="K34" s="76">
        <v>15</v>
      </c>
      <c r="L34" s="65">
        <f>'виды работ'!C32</f>
        <v>3850000</v>
      </c>
      <c r="M34" s="65"/>
      <c r="N34" s="66"/>
      <c r="O34" s="93">
        <f>O35/L35*L34</f>
        <v>771.6204028459765</v>
      </c>
      <c r="P34" s="67"/>
      <c r="Q34" s="65">
        <f t="shared" si="0"/>
        <v>5020.538566864445</v>
      </c>
      <c r="R34" s="68"/>
      <c r="S34" s="94" t="s">
        <v>73</v>
      </c>
      <c r="T34" s="93" t="s">
        <v>72</v>
      </c>
      <c r="U34" s="68"/>
      <c r="V34" s="69"/>
      <c r="W34" s="68"/>
    </row>
    <row r="35" spans="1:23" ht="45.75">
      <c r="A35" s="115" t="s">
        <v>52</v>
      </c>
      <c r="B35" s="116"/>
      <c r="C35" s="47"/>
      <c r="D35" s="24"/>
      <c r="E35" s="24"/>
      <c r="F35" s="24"/>
      <c r="G35" s="24"/>
      <c r="H35" s="48">
        <f>SUM(H16:H34)</f>
        <v>68921.68000000002</v>
      </c>
      <c r="I35" s="24"/>
      <c r="J35" s="114">
        <f>SUM(J16:J34)</f>
        <v>33810.91000000001</v>
      </c>
      <c r="K35" s="24"/>
      <c r="L35" s="48">
        <f>'виды работ'!C33</f>
        <v>69853000</v>
      </c>
      <c r="M35" s="39"/>
      <c r="N35" s="48"/>
      <c r="O35" s="48">
        <v>14000</v>
      </c>
      <c r="P35" s="38"/>
      <c r="Q35" s="19"/>
      <c r="R35" s="25"/>
      <c r="S35" s="25"/>
      <c r="T35" s="25"/>
      <c r="U35" s="25"/>
      <c r="V35" s="25"/>
      <c r="W35" s="25"/>
    </row>
    <row r="36" spans="1:15" ht="15">
      <c r="A36" s="40"/>
      <c r="B36" s="41"/>
      <c r="C36" s="40"/>
      <c r="O36" s="49"/>
    </row>
    <row r="37" ht="15">
      <c r="B37" s="41"/>
    </row>
  </sheetData>
  <sheetProtection/>
  <mergeCells count="30">
    <mergeCell ref="A6:S6"/>
    <mergeCell ref="D10:D12"/>
    <mergeCell ref="G9:G12"/>
    <mergeCell ref="H9:H11"/>
    <mergeCell ref="I9:J9"/>
    <mergeCell ref="S9:S12"/>
    <mergeCell ref="M10:M11"/>
    <mergeCell ref="N10:N11"/>
    <mergeCell ref="O10:O11"/>
    <mergeCell ref="P10:P11"/>
    <mergeCell ref="Q1:T1"/>
    <mergeCell ref="Q9:Q11"/>
    <mergeCell ref="R9:R11"/>
    <mergeCell ref="L9:P9"/>
    <mergeCell ref="L10:L11"/>
    <mergeCell ref="A7:AE7"/>
    <mergeCell ref="F9:F12"/>
    <mergeCell ref="K9:K11"/>
    <mergeCell ref="J10:J11"/>
    <mergeCell ref="C10:C12"/>
    <mergeCell ref="A35:B35"/>
    <mergeCell ref="F15:T15"/>
    <mergeCell ref="A9:A12"/>
    <mergeCell ref="B9:B12"/>
    <mergeCell ref="C9:D9"/>
    <mergeCell ref="E9:E12"/>
    <mergeCell ref="A14:T14"/>
    <mergeCell ref="I10:I11"/>
    <mergeCell ref="T9:T12"/>
    <mergeCell ref="A15:E15"/>
  </mergeCells>
  <printOptions/>
  <pageMargins left="0.71" right="0.29" top="0.45" bottom="0.25" header="0.3" footer="0.17"/>
  <pageSetup fitToHeight="0" horizontalDpi="600" verticalDpi="600" orientation="landscape" paperSize="9" scale="50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="75" zoomScaleNormal="75" zoomScaleSheetLayoutView="50" zoomScalePageLayoutView="0" workbookViewId="0" topLeftCell="B25">
      <selection activeCell="M35" sqref="M35"/>
    </sheetView>
  </sheetViews>
  <sheetFormatPr defaultColWidth="9.140625" defaultRowHeight="15"/>
  <cols>
    <col min="1" max="1" width="8.28125" style="11" customWidth="1"/>
    <col min="2" max="2" width="91.140625" style="13" customWidth="1"/>
    <col min="3" max="3" width="31.00390625" style="0" customWidth="1"/>
    <col min="4" max="4" width="12.7109375" style="0" customWidth="1"/>
    <col min="5" max="5" width="10.7109375" style="0" customWidth="1"/>
    <col min="6" max="6" width="10.421875" style="0" customWidth="1"/>
    <col min="7" max="7" width="11.421875" style="0" customWidth="1"/>
    <col min="8" max="8" width="11.00390625" style="0" customWidth="1"/>
    <col min="9" max="9" width="10.57421875" style="0" customWidth="1"/>
    <col min="10" max="10" width="15.00390625" style="0" customWidth="1"/>
    <col min="11" max="11" width="26.421875" style="0" customWidth="1"/>
    <col min="12" max="12" width="15.57421875" style="0" customWidth="1"/>
    <col min="13" max="13" width="24.00390625" style="0" customWidth="1"/>
    <col min="14" max="14" width="12.57421875" style="0" customWidth="1"/>
    <col min="15" max="15" width="13.00390625" style="0" customWidth="1"/>
    <col min="16" max="16" width="22.57421875" style="0" customWidth="1"/>
    <col min="17" max="17" width="27.00390625" style="0" customWidth="1"/>
    <col min="18" max="18" width="14.8515625" style="0" customWidth="1"/>
    <col min="19" max="19" width="13.00390625" style="0" customWidth="1"/>
    <col min="20" max="20" width="15.7109375" style="0" customWidth="1"/>
    <col min="21" max="21" width="12.00390625" style="0" customWidth="1"/>
    <col min="22" max="22" width="24.28125" style="0" customWidth="1"/>
    <col min="23" max="23" width="92.7109375" style="0" customWidth="1"/>
    <col min="24" max="24" width="12.421875" style="4" bestFit="1" customWidth="1"/>
    <col min="25" max="28" width="9.140625" style="4" customWidth="1"/>
  </cols>
  <sheetData>
    <row r="1" spans="1:28" s="1" customFormat="1" ht="33.75" hidden="1">
      <c r="A1" s="10"/>
      <c r="B1" s="12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X1" s="3"/>
      <c r="Y1" s="3"/>
      <c r="Z1" s="3"/>
      <c r="AA1" s="3"/>
      <c r="AB1" s="3"/>
    </row>
    <row r="2" spans="1:28" s="1" customFormat="1" ht="10.5" customHeight="1">
      <c r="A2" s="10"/>
      <c r="B2" s="1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W2" s="28"/>
      <c r="X2" s="3"/>
      <c r="Y2" s="3"/>
      <c r="Z2" s="3"/>
      <c r="AA2" s="3"/>
      <c r="AB2" s="3"/>
    </row>
    <row r="3" spans="1:28" s="1" customFormat="1" ht="10.5" customHeight="1">
      <c r="A3" s="10"/>
      <c r="B3" s="12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37"/>
      <c r="W3" s="28"/>
      <c r="X3" s="3"/>
      <c r="Y3" s="3"/>
      <c r="Z3" s="3"/>
      <c r="AA3" s="3"/>
      <c r="AB3" s="3"/>
    </row>
    <row r="4" spans="1:28" s="1" customFormat="1" ht="68.25" customHeight="1">
      <c r="A4" s="103" t="s">
        <v>67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50"/>
      <c r="Y4" s="3"/>
      <c r="Z4" s="3"/>
      <c r="AA4" s="3"/>
      <c r="AB4" s="3"/>
    </row>
    <row r="5" spans="1:28" s="1" customFormat="1" ht="28.5" customHeight="1">
      <c r="A5" s="10"/>
      <c r="B5" s="1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3"/>
      <c r="Y5" s="3"/>
      <c r="Z5" s="3"/>
      <c r="AA5" s="3"/>
      <c r="AB5" s="3"/>
    </row>
    <row r="6" spans="1:28" s="1" customFormat="1" ht="42" customHeight="1">
      <c r="A6" s="137" t="s">
        <v>0</v>
      </c>
      <c r="B6" s="147" t="s">
        <v>1</v>
      </c>
      <c r="C6" s="104" t="s">
        <v>53</v>
      </c>
      <c r="D6" s="139" t="s">
        <v>2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3"/>
      <c r="Y6" s="3"/>
      <c r="Z6" s="3"/>
      <c r="AA6" s="3"/>
      <c r="AB6" s="3"/>
    </row>
    <row r="7" spans="1:28" s="1" customFormat="1" ht="87" customHeight="1">
      <c r="A7" s="137"/>
      <c r="B7" s="148"/>
      <c r="C7" s="104"/>
      <c r="D7" s="104" t="s">
        <v>3</v>
      </c>
      <c r="E7" s="104"/>
      <c r="F7" s="104"/>
      <c r="G7" s="104"/>
      <c r="H7" s="104"/>
      <c r="I7" s="104"/>
      <c r="J7" s="104" t="s">
        <v>4</v>
      </c>
      <c r="K7" s="104"/>
      <c r="L7" s="104" t="s">
        <v>5</v>
      </c>
      <c r="M7" s="104"/>
      <c r="N7" s="104" t="s">
        <v>6</v>
      </c>
      <c r="O7" s="104"/>
      <c r="P7" s="104" t="s">
        <v>7</v>
      </c>
      <c r="Q7" s="104"/>
      <c r="R7" s="104" t="s">
        <v>8</v>
      </c>
      <c r="S7" s="104"/>
      <c r="T7" s="104" t="s">
        <v>9</v>
      </c>
      <c r="U7" s="104"/>
      <c r="V7" s="104" t="s">
        <v>10</v>
      </c>
      <c r="W7" s="105" t="s">
        <v>39</v>
      </c>
      <c r="X7" s="3"/>
      <c r="Y7" s="3"/>
      <c r="Z7" s="3"/>
      <c r="AA7" s="3"/>
      <c r="AB7" s="3"/>
    </row>
    <row r="8" spans="1:28" s="1" customFormat="1" ht="1.5" customHeight="1" hidden="1">
      <c r="A8" s="137"/>
      <c r="B8" s="148"/>
      <c r="C8" s="104"/>
      <c r="D8" s="138" t="s">
        <v>11</v>
      </c>
      <c r="E8" s="104" t="s">
        <v>12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6"/>
      <c r="X8" s="3"/>
      <c r="Y8" s="3"/>
      <c r="Z8" s="3"/>
      <c r="AA8" s="3"/>
      <c r="AB8" s="3"/>
    </row>
    <row r="9" spans="1:28" s="1" customFormat="1" ht="34.5" customHeight="1" hidden="1">
      <c r="A9" s="137"/>
      <c r="B9" s="148"/>
      <c r="C9" s="104"/>
      <c r="D9" s="138"/>
      <c r="E9" s="52" t="s">
        <v>13</v>
      </c>
      <c r="F9" s="52" t="s">
        <v>14</v>
      </c>
      <c r="G9" s="52" t="s">
        <v>15</v>
      </c>
      <c r="H9" s="52" t="s">
        <v>16</v>
      </c>
      <c r="I9" s="52" t="s">
        <v>17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7"/>
      <c r="X9" s="3"/>
      <c r="Y9" s="3"/>
      <c r="Z9" s="3"/>
      <c r="AA9" s="3"/>
      <c r="AB9" s="3"/>
    </row>
    <row r="10" spans="1:28" s="1" customFormat="1" ht="54" customHeight="1">
      <c r="A10" s="137"/>
      <c r="B10" s="149"/>
      <c r="C10" s="51" t="s">
        <v>18</v>
      </c>
      <c r="D10" s="51" t="s">
        <v>55</v>
      </c>
      <c r="E10" s="51" t="s">
        <v>55</v>
      </c>
      <c r="F10" s="51" t="s">
        <v>55</v>
      </c>
      <c r="G10" s="51" t="s">
        <v>55</v>
      </c>
      <c r="H10" s="51" t="s">
        <v>55</v>
      </c>
      <c r="I10" s="51" t="s">
        <v>55</v>
      </c>
      <c r="J10" s="51" t="s">
        <v>19</v>
      </c>
      <c r="K10" s="51" t="s">
        <v>55</v>
      </c>
      <c r="L10" s="51" t="s">
        <v>20</v>
      </c>
      <c r="M10" s="51" t="s">
        <v>55</v>
      </c>
      <c r="N10" s="51" t="s">
        <v>20</v>
      </c>
      <c r="O10" s="51" t="s">
        <v>18</v>
      </c>
      <c r="P10" s="51" t="s">
        <v>20</v>
      </c>
      <c r="Q10" s="51" t="s">
        <v>55</v>
      </c>
      <c r="R10" s="51" t="s">
        <v>21</v>
      </c>
      <c r="S10" s="51" t="s">
        <v>55</v>
      </c>
      <c r="T10" s="51" t="s">
        <v>20</v>
      </c>
      <c r="U10" s="51" t="s">
        <v>55</v>
      </c>
      <c r="V10" s="51" t="s">
        <v>18</v>
      </c>
      <c r="W10" s="51" t="s">
        <v>18</v>
      </c>
      <c r="X10" s="3"/>
      <c r="Y10" s="3"/>
      <c r="Z10" s="3"/>
      <c r="AA10" s="3"/>
      <c r="AB10" s="3"/>
    </row>
    <row r="11" spans="1:28" s="1" customFormat="1" ht="20.25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  <c r="P11" s="53">
        <v>16</v>
      </c>
      <c r="Q11" s="53">
        <v>17</v>
      </c>
      <c r="R11" s="53">
        <v>18</v>
      </c>
      <c r="S11" s="53">
        <v>19</v>
      </c>
      <c r="T11" s="53">
        <v>20</v>
      </c>
      <c r="U11" s="53">
        <v>21</v>
      </c>
      <c r="V11" s="53">
        <v>22</v>
      </c>
      <c r="W11" s="36">
        <v>23</v>
      </c>
      <c r="X11" s="3"/>
      <c r="Y11" s="3"/>
      <c r="Z11" s="3"/>
      <c r="AA11" s="3"/>
      <c r="AB11" s="3"/>
    </row>
    <row r="12" spans="1:23" ht="63" customHeight="1">
      <c r="A12" s="150" t="s">
        <v>40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2"/>
    </row>
    <row r="13" spans="1:24" ht="51" customHeight="1">
      <c r="A13" s="153" t="s">
        <v>45</v>
      </c>
      <c r="B13" s="154"/>
      <c r="C13" s="154"/>
      <c r="D13" s="154"/>
      <c r="E13" s="154"/>
      <c r="F13" s="144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6"/>
      <c r="X13" s="5"/>
    </row>
    <row r="14" spans="1:24" ht="53.25" customHeight="1">
      <c r="A14" s="108">
        <v>1</v>
      </c>
      <c r="B14" s="109" t="s">
        <v>82</v>
      </c>
      <c r="C14" s="90">
        <f>K14+M14+Q14</f>
        <v>15000000</v>
      </c>
      <c r="D14" s="54"/>
      <c r="E14" s="51"/>
      <c r="F14" s="56"/>
      <c r="G14" s="56"/>
      <c r="H14" s="56"/>
      <c r="I14" s="56"/>
      <c r="J14" s="112">
        <v>6</v>
      </c>
      <c r="K14" s="25">
        <v>15000000</v>
      </c>
      <c r="L14" s="25"/>
      <c r="M14" s="25"/>
      <c r="N14" s="25"/>
      <c r="O14" s="25"/>
      <c r="P14" s="25"/>
      <c r="Q14" s="25"/>
      <c r="R14" s="56"/>
      <c r="S14" s="56"/>
      <c r="T14" s="51"/>
      <c r="U14" s="51"/>
      <c r="V14" s="55"/>
      <c r="W14" s="60"/>
      <c r="X14" s="5"/>
    </row>
    <row r="15" spans="1:24" ht="56.25" customHeight="1">
      <c r="A15" s="108">
        <v>2</v>
      </c>
      <c r="B15" s="109" t="s">
        <v>83</v>
      </c>
      <c r="C15" s="90">
        <f aca="true" t="shared" si="0" ref="C15:C32">K15+M15+Q15</f>
        <v>7500000</v>
      </c>
      <c r="D15" s="54"/>
      <c r="E15" s="51"/>
      <c r="F15" s="56"/>
      <c r="G15" s="56"/>
      <c r="H15" s="56"/>
      <c r="I15" s="56"/>
      <c r="J15" s="112">
        <v>3</v>
      </c>
      <c r="K15" s="25">
        <v>7500000</v>
      </c>
      <c r="L15" s="25"/>
      <c r="M15" s="25"/>
      <c r="N15" s="25"/>
      <c r="O15" s="25"/>
      <c r="P15" s="25"/>
      <c r="Q15" s="25"/>
      <c r="R15" s="56"/>
      <c r="S15" s="56"/>
      <c r="T15" s="51"/>
      <c r="U15" s="51"/>
      <c r="V15" s="55"/>
      <c r="W15" s="60"/>
      <c r="X15" s="5"/>
    </row>
    <row r="16" spans="1:24" ht="56.25" customHeight="1">
      <c r="A16" s="108">
        <v>3</v>
      </c>
      <c r="B16" s="111" t="s">
        <v>56</v>
      </c>
      <c r="C16" s="90">
        <f t="shared" si="0"/>
        <v>2613000</v>
      </c>
      <c r="D16" s="54"/>
      <c r="E16" s="51"/>
      <c r="F16" s="56"/>
      <c r="G16" s="56"/>
      <c r="H16" s="56"/>
      <c r="I16" s="56"/>
      <c r="J16" s="112"/>
      <c r="K16" s="25"/>
      <c r="L16" s="25"/>
      <c r="M16" s="25"/>
      <c r="N16" s="25"/>
      <c r="O16" s="25"/>
      <c r="P16" s="25">
        <v>925.22</v>
      </c>
      <c r="Q16" s="25">
        <v>2613000</v>
      </c>
      <c r="R16" s="56"/>
      <c r="S16" s="56"/>
      <c r="T16" s="55"/>
      <c r="U16" s="55"/>
      <c r="V16" s="55"/>
      <c r="W16" s="60"/>
      <c r="X16" s="5"/>
    </row>
    <row r="17" spans="1:24" ht="60.75" customHeight="1">
      <c r="A17" s="108">
        <v>4</v>
      </c>
      <c r="B17" s="110" t="s">
        <v>78</v>
      </c>
      <c r="C17" s="90">
        <f t="shared" si="0"/>
        <v>1450000</v>
      </c>
      <c r="D17" s="54"/>
      <c r="E17" s="51"/>
      <c r="F17" s="56"/>
      <c r="G17" s="56"/>
      <c r="H17" s="56"/>
      <c r="I17" s="56"/>
      <c r="J17" s="112"/>
      <c r="K17" s="25"/>
      <c r="L17" s="25"/>
      <c r="M17" s="25"/>
      <c r="N17" s="25"/>
      <c r="O17" s="25"/>
      <c r="P17" s="25">
        <v>1517.34</v>
      </c>
      <c r="Q17" s="25">
        <v>1450000</v>
      </c>
      <c r="R17" s="56"/>
      <c r="S17" s="56"/>
      <c r="T17" s="51"/>
      <c r="U17" s="51"/>
      <c r="V17" s="55"/>
      <c r="W17" s="60"/>
      <c r="X17" s="5"/>
    </row>
    <row r="18" spans="1:24" ht="57.75" customHeight="1">
      <c r="A18" s="108">
        <v>5</v>
      </c>
      <c r="B18" s="109" t="s">
        <v>84</v>
      </c>
      <c r="C18" s="90">
        <f t="shared" si="0"/>
        <v>5000000</v>
      </c>
      <c r="D18" s="54"/>
      <c r="E18" s="51"/>
      <c r="F18" s="56"/>
      <c r="G18" s="56"/>
      <c r="H18" s="56"/>
      <c r="I18" s="56"/>
      <c r="J18" s="112">
        <v>2</v>
      </c>
      <c r="K18" s="25">
        <v>5000000</v>
      </c>
      <c r="L18" s="25"/>
      <c r="M18" s="25"/>
      <c r="N18" s="25"/>
      <c r="O18" s="25"/>
      <c r="P18" s="25"/>
      <c r="Q18" s="25"/>
      <c r="R18" s="56"/>
      <c r="S18" s="56"/>
      <c r="T18" s="51"/>
      <c r="U18" s="51"/>
      <c r="V18" s="55"/>
      <c r="W18" s="60"/>
      <c r="X18" s="5"/>
    </row>
    <row r="19" spans="1:24" ht="61.5" customHeight="1">
      <c r="A19" s="108">
        <v>6</v>
      </c>
      <c r="B19" s="109" t="s">
        <v>57</v>
      </c>
      <c r="C19" s="90">
        <f t="shared" si="0"/>
        <v>1270000</v>
      </c>
      <c r="D19" s="54"/>
      <c r="E19" s="51"/>
      <c r="F19" s="56"/>
      <c r="G19" s="56"/>
      <c r="H19" s="56"/>
      <c r="I19" s="56"/>
      <c r="J19" s="113"/>
      <c r="K19" s="25"/>
      <c r="L19" s="25"/>
      <c r="M19" s="25"/>
      <c r="N19" s="25"/>
      <c r="O19" s="25"/>
      <c r="P19" s="25">
        <v>473.76</v>
      </c>
      <c r="Q19" s="25">
        <v>1270000</v>
      </c>
      <c r="R19" s="56"/>
      <c r="S19" s="56"/>
      <c r="T19" s="55"/>
      <c r="U19" s="55"/>
      <c r="V19" s="55"/>
      <c r="W19" s="60"/>
      <c r="X19" s="5"/>
    </row>
    <row r="20" spans="1:24" ht="58.5" customHeight="1">
      <c r="A20" s="108">
        <v>7</v>
      </c>
      <c r="B20" s="109" t="s">
        <v>58</v>
      </c>
      <c r="C20" s="90">
        <f t="shared" si="0"/>
        <v>1270000</v>
      </c>
      <c r="D20" s="54"/>
      <c r="E20" s="51"/>
      <c r="F20" s="56"/>
      <c r="G20" s="56"/>
      <c r="H20" s="56"/>
      <c r="I20" s="56"/>
      <c r="J20" s="113"/>
      <c r="K20" s="25"/>
      <c r="L20" s="25"/>
      <c r="M20" s="25"/>
      <c r="N20" s="25"/>
      <c r="O20" s="25"/>
      <c r="P20" s="25">
        <v>473.76</v>
      </c>
      <c r="Q20" s="25">
        <v>1270000</v>
      </c>
      <c r="R20" s="56"/>
      <c r="S20" s="56"/>
      <c r="T20" s="51"/>
      <c r="U20" s="51"/>
      <c r="V20" s="55"/>
      <c r="W20" s="60"/>
      <c r="X20" s="5"/>
    </row>
    <row r="21" spans="1:24" ht="55.5" customHeight="1">
      <c r="A21" s="108">
        <v>8</v>
      </c>
      <c r="B21" s="110" t="s">
        <v>59</v>
      </c>
      <c r="C21" s="90">
        <f t="shared" si="0"/>
        <v>780000</v>
      </c>
      <c r="D21" s="54"/>
      <c r="E21" s="51"/>
      <c r="F21" s="56"/>
      <c r="G21" s="56"/>
      <c r="H21" s="56"/>
      <c r="I21" s="56"/>
      <c r="J21" s="113"/>
      <c r="K21" s="25"/>
      <c r="L21" s="25"/>
      <c r="M21" s="25"/>
      <c r="N21" s="25"/>
      <c r="O21" s="25"/>
      <c r="P21" s="25">
        <v>1496.32</v>
      </c>
      <c r="Q21" s="25">
        <v>780000</v>
      </c>
      <c r="R21" s="56"/>
      <c r="S21" s="56"/>
      <c r="T21" s="51"/>
      <c r="U21" s="51"/>
      <c r="V21" s="55"/>
      <c r="W21" s="60"/>
      <c r="X21" s="5"/>
    </row>
    <row r="22" spans="1:24" ht="57.75" customHeight="1">
      <c r="A22" s="108">
        <v>9</v>
      </c>
      <c r="B22" s="110" t="s">
        <v>79</v>
      </c>
      <c r="C22" s="90">
        <f t="shared" si="0"/>
        <v>4600000</v>
      </c>
      <c r="D22" s="54"/>
      <c r="E22" s="51"/>
      <c r="F22" s="56"/>
      <c r="G22" s="56"/>
      <c r="H22" s="56"/>
      <c r="I22" s="56"/>
      <c r="J22" s="113"/>
      <c r="K22" s="25"/>
      <c r="L22" s="25">
        <v>956.47</v>
      </c>
      <c r="M22" s="25">
        <v>1100000</v>
      </c>
      <c r="N22" s="25"/>
      <c r="O22" s="25"/>
      <c r="P22" s="25">
        <v>1269</v>
      </c>
      <c r="Q22" s="25">
        <v>3500000</v>
      </c>
      <c r="R22" s="56"/>
      <c r="S22" s="56"/>
      <c r="T22" s="51"/>
      <c r="U22" s="51"/>
      <c r="V22" s="55"/>
      <c r="W22" s="60"/>
      <c r="X22" s="5"/>
    </row>
    <row r="23" spans="1:24" ht="66" customHeight="1">
      <c r="A23" s="108">
        <v>10</v>
      </c>
      <c r="B23" s="109" t="s">
        <v>60</v>
      </c>
      <c r="C23" s="90">
        <f t="shared" si="0"/>
        <v>1250000</v>
      </c>
      <c r="D23" s="54"/>
      <c r="E23" s="51"/>
      <c r="F23" s="56"/>
      <c r="G23" s="56"/>
      <c r="H23" s="56"/>
      <c r="I23" s="56"/>
      <c r="J23" s="113"/>
      <c r="K23" s="25"/>
      <c r="L23" s="25"/>
      <c r="M23" s="25"/>
      <c r="N23" s="25"/>
      <c r="O23" s="25"/>
      <c r="P23" s="25">
        <v>375.84</v>
      </c>
      <c r="Q23" s="25">
        <v>1250000</v>
      </c>
      <c r="R23" s="56"/>
      <c r="S23" s="56"/>
      <c r="T23" s="51"/>
      <c r="U23" s="51"/>
      <c r="V23" s="55"/>
      <c r="W23" s="60"/>
      <c r="X23" s="5"/>
    </row>
    <row r="24" spans="1:24" ht="57" customHeight="1">
      <c r="A24" s="108">
        <v>11</v>
      </c>
      <c r="B24" s="109" t="s">
        <v>85</v>
      </c>
      <c r="C24" s="90">
        <f t="shared" si="0"/>
        <v>7500000</v>
      </c>
      <c r="D24" s="54"/>
      <c r="E24" s="51"/>
      <c r="F24" s="56"/>
      <c r="G24" s="56"/>
      <c r="H24" s="56"/>
      <c r="I24" s="56"/>
      <c r="J24" s="113">
        <v>3</v>
      </c>
      <c r="K24" s="25">
        <v>7500000</v>
      </c>
      <c r="L24" s="25"/>
      <c r="M24" s="25"/>
      <c r="N24" s="25"/>
      <c r="O24" s="25"/>
      <c r="P24" s="25"/>
      <c r="Q24" s="25"/>
      <c r="R24" s="56"/>
      <c r="S24" s="56"/>
      <c r="T24" s="51"/>
      <c r="U24" s="51"/>
      <c r="V24" s="55"/>
      <c r="W24" s="60"/>
      <c r="X24" s="5"/>
    </row>
    <row r="25" spans="1:24" ht="58.5" customHeight="1">
      <c r="A25" s="108">
        <v>12</v>
      </c>
      <c r="B25" s="109" t="s">
        <v>86</v>
      </c>
      <c r="C25" s="90">
        <f t="shared" si="0"/>
        <v>2500000</v>
      </c>
      <c r="D25" s="54"/>
      <c r="E25" s="51"/>
      <c r="F25" s="56"/>
      <c r="G25" s="56"/>
      <c r="H25" s="56"/>
      <c r="I25" s="56"/>
      <c r="J25" s="113">
        <v>1</v>
      </c>
      <c r="K25" s="25">
        <v>2500000</v>
      </c>
      <c r="L25" s="25"/>
      <c r="M25" s="25"/>
      <c r="N25" s="25"/>
      <c r="O25" s="25"/>
      <c r="P25" s="25"/>
      <c r="Q25" s="25"/>
      <c r="R25" s="56"/>
      <c r="S25" s="56"/>
      <c r="T25" s="51"/>
      <c r="U25" s="51"/>
      <c r="V25" s="55"/>
      <c r="W25" s="60"/>
      <c r="X25" s="5"/>
    </row>
    <row r="26" spans="1:24" ht="64.5" customHeight="1">
      <c r="A26" s="108">
        <v>13</v>
      </c>
      <c r="B26" s="109" t="s">
        <v>87</v>
      </c>
      <c r="C26" s="90">
        <f t="shared" si="0"/>
        <v>5000000</v>
      </c>
      <c r="D26" s="54"/>
      <c r="E26" s="51"/>
      <c r="F26" s="56"/>
      <c r="G26" s="56"/>
      <c r="H26" s="56"/>
      <c r="I26" s="56"/>
      <c r="J26" s="113">
        <v>2</v>
      </c>
      <c r="K26" s="25">
        <v>5000000</v>
      </c>
      <c r="L26" s="25"/>
      <c r="M26" s="25"/>
      <c r="N26" s="25"/>
      <c r="O26" s="25"/>
      <c r="P26" s="25"/>
      <c r="Q26" s="25"/>
      <c r="R26" s="56"/>
      <c r="S26" s="56"/>
      <c r="T26" s="51"/>
      <c r="U26" s="51"/>
      <c r="V26" s="55"/>
      <c r="W26" s="60"/>
      <c r="X26" s="5"/>
    </row>
    <row r="27" spans="1:24" ht="67.5" customHeight="1">
      <c r="A27" s="108">
        <v>14</v>
      </c>
      <c r="B27" s="110" t="s">
        <v>88</v>
      </c>
      <c r="C27" s="90">
        <f t="shared" si="0"/>
        <v>1660000</v>
      </c>
      <c r="D27" s="54"/>
      <c r="E27" s="51"/>
      <c r="F27" s="56"/>
      <c r="G27" s="56"/>
      <c r="H27" s="56"/>
      <c r="I27" s="56"/>
      <c r="J27" s="113"/>
      <c r="K27" s="25"/>
      <c r="L27" s="25">
        <v>229.9</v>
      </c>
      <c r="M27" s="25">
        <v>710000</v>
      </c>
      <c r="N27" s="25"/>
      <c r="O27" s="25"/>
      <c r="P27" s="25">
        <v>188.27</v>
      </c>
      <c r="Q27" s="25">
        <v>950000</v>
      </c>
      <c r="R27" s="56"/>
      <c r="S27" s="56"/>
      <c r="T27" s="51"/>
      <c r="U27" s="51"/>
      <c r="V27" s="55"/>
      <c r="W27" s="60"/>
      <c r="X27" s="5"/>
    </row>
    <row r="28" spans="1:24" ht="59.25" customHeight="1">
      <c r="A28" s="108">
        <v>15</v>
      </c>
      <c r="B28" s="109" t="s">
        <v>61</v>
      </c>
      <c r="C28" s="90">
        <f t="shared" si="0"/>
        <v>1550000</v>
      </c>
      <c r="D28" s="54"/>
      <c r="E28" s="51"/>
      <c r="F28" s="56"/>
      <c r="G28" s="56"/>
      <c r="H28" s="56"/>
      <c r="I28" s="56"/>
      <c r="J28" s="113"/>
      <c r="K28" s="25"/>
      <c r="L28" s="25"/>
      <c r="M28" s="25"/>
      <c r="N28" s="25"/>
      <c r="O28" s="25"/>
      <c r="P28" s="25">
        <v>467.52</v>
      </c>
      <c r="Q28" s="25">
        <v>1550000</v>
      </c>
      <c r="R28" s="56"/>
      <c r="S28" s="56"/>
      <c r="T28" s="51"/>
      <c r="U28" s="51"/>
      <c r="V28" s="55"/>
      <c r="W28" s="60"/>
      <c r="X28" s="5"/>
    </row>
    <row r="29" spans="1:24" ht="56.25" customHeight="1">
      <c r="A29" s="108">
        <v>16</v>
      </c>
      <c r="B29" s="109" t="s">
        <v>62</v>
      </c>
      <c r="C29" s="90">
        <f t="shared" si="0"/>
        <v>2700000</v>
      </c>
      <c r="D29" s="54"/>
      <c r="E29" s="51"/>
      <c r="F29" s="56"/>
      <c r="G29" s="56"/>
      <c r="H29" s="56"/>
      <c r="I29" s="56"/>
      <c r="J29" s="113"/>
      <c r="K29" s="25"/>
      <c r="L29" s="25">
        <v>303.34</v>
      </c>
      <c r="M29" s="25">
        <v>1100000</v>
      </c>
      <c r="N29" s="25"/>
      <c r="O29" s="25"/>
      <c r="P29" s="25">
        <v>515.73</v>
      </c>
      <c r="Q29" s="25">
        <v>1600000</v>
      </c>
      <c r="R29" s="56"/>
      <c r="S29" s="56"/>
      <c r="T29" s="51"/>
      <c r="U29" s="51"/>
      <c r="V29" s="55"/>
      <c r="W29" s="60"/>
      <c r="X29" s="5"/>
    </row>
    <row r="30" spans="1:24" ht="58.5" customHeight="1">
      <c r="A30" s="108">
        <v>17</v>
      </c>
      <c r="B30" s="109" t="s">
        <v>63</v>
      </c>
      <c r="C30" s="90">
        <f t="shared" si="0"/>
        <v>2500000</v>
      </c>
      <c r="D30" s="54"/>
      <c r="E30" s="51"/>
      <c r="F30" s="56"/>
      <c r="G30" s="56"/>
      <c r="H30" s="56"/>
      <c r="I30" s="56"/>
      <c r="J30" s="25"/>
      <c r="K30" s="25"/>
      <c r="L30" s="25">
        <v>323.74</v>
      </c>
      <c r="M30" s="25">
        <v>1300000</v>
      </c>
      <c r="N30" s="25"/>
      <c r="O30" s="25"/>
      <c r="P30" s="25">
        <v>182.7</v>
      </c>
      <c r="Q30" s="25">
        <v>1200000</v>
      </c>
      <c r="R30" s="56"/>
      <c r="S30" s="56"/>
      <c r="T30" s="51"/>
      <c r="U30" s="51"/>
      <c r="V30" s="55"/>
      <c r="W30" s="60"/>
      <c r="X30" s="5"/>
    </row>
    <row r="31" spans="1:24" ht="55.5" customHeight="1">
      <c r="A31" s="108">
        <v>18</v>
      </c>
      <c r="B31" s="109" t="s">
        <v>64</v>
      </c>
      <c r="C31" s="90">
        <f t="shared" si="0"/>
        <v>1860000</v>
      </c>
      <c r="D31" s="54"/>
      <c r="E31" s="51"/>
      <c r="F31" s="56"/>
      <c r="G31" s="56"/>
      <c r="H31" s="56"/>
      <c r="I31" s="56"/>
      <c r="J31" s="25"/>
      <c r="K31" s="25"/>
      <c r="L31" s="25">
        <v>186.36</v>
      </c>
      <c r="M31" s="25">
        <v>710000</v>
      </c>
      <c r="N31" s="25"/>
      <c r="O31" s="25"/>
      <c r="P31" s="25">
        <v>288.02</v>
      </c>
      <c r="Q31" s="25">
        <v>1150000</v>
      </c>
      <c r="R31" s="56"/>
      <c r="S31" s="56"/>
      <c r="T31" s="51"/>
      <c r="U31" s="51"/>
      <c r="V31" s="55"/>
      <c r="W31" s="60"/>
      <c r="X31" s="5"/>
    </row>
    <row r="32" spans="1:24" ht="58.5" customHeight="1">
      <c r="A32" s="108">
        <v>19</v>
      </c>
      <c r="B32" s="109" t="s">
        <v>65</v>
      </c>
      <c r="C32" s="90">
        <f t="shared" si="0"/>
        <v>3850000</v>
      </c>
      <c r="D32" s="54"/>
      <c r="E32" s="51"/>
      <c r="F32" s="56"/>
      <c r="G32" s="56"/>
      <c r="H32" s="56"/>
      <c r="I32" s="56"/>
      <c r="J32" s="25"/>
      <c r="K32" s="25"/>
      <c r="L32" s="25">
        <v>377.12</v>
      </c>
      <c r="M32" s="25">
        <v>1750000</v>
      </c>
      <c r="N32" s="25"/>
      <c r="O32" s="25"/>
      <c r="P32" s="25">
        <v>534.87</v>
      </c>
      <c r="Q32" s="25">
        <v>2100000</v>
      </c>
      <c r="R32" s="56"/>
      <c r="S32" s="56"/>
      <c r="T32" s="51"/>
      <c r="U32" s="51"/>
      <c r="V32" s="55"/>
      <c r="W32" s="60"/>
      <c r="X32" s="5"/>
    </row>
    <row r="33" spans="1:24" ht="129" customHeight="1">
      <c r="A33" s="142" t="s">
        <v>54</v>
      </c>
      <c r="B33" s="143"/>
      <c r="C33" s="95">
        <f>SUM(C14:C32)</f>
        <v>69853000</v>
      </c>
      <c r="D33" s="56"/>
      <c r="E33" s="56"/>
      <c r="F33" s="56"/>
      <c r="G33" s="56"/>
      <c r="H33" s="56"/>
      <c r="I33" s="56"/>
      <c r="J33" s="57">
        <f>SUM(J14:J32)</f>
        <v>17</v>
      </c>
      <c r="K33" s="58">
        <f>SUM(K14:K32)</f>
        <v>42500000</v>
      </c>
      <c r="L33" s="56">
        <f>SUM(L14:L32)</f>
        <v>2376.93</v>
      </c>
      <c r="M33" s="58">
        <f>SUM(M14:M32)</f>
        <v>6670000</v>
      </c>
      <c r="N33" s="56"/>
      <c r="O33" s="56"/>
      <c r="P33" s="56">
        <f>SUM(P14:P32)</f>
        <v>8708.35</v>
      </c>
      <c r="Q33" s="58">
        <f>SUM(Q14:Q32)</f>
        <v>20683000</v>
      </c>
      <c r="R33" s="56"/>
      <c r="S33" s="56"/>
      <c r="T33" s="56"/>
      <c r="U33" s="56"/>
      <c r="V33" s="56"/>
      <c r="W33" s="61"/>
      <c r="X33" s="5"/>
    </row>
    <row r="34" spans="1:23" ht="55.5" customHeight="1">
      <c r="A34" s="20"/>
      <c r="B34" s="21"/>
      <c r="C34" s="62"/>
      <c r="D34" s="22"/>
      <c r="E34" s="22"/>
      <c r="F34" s="22"/>
      <c r="G34" s="22"/>
      <c r="H34" s="22"/>
      <c r="I34" s="22"/>
      <c r="J34" s="22"/>
      <c r="K34" s="22"/>
      <c r="L34" s="59"/>
      <c r="M34" s="59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3:23" ht="163.5" customHeight="1">
      <c r="C35" s="18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3:23" ht="28.5">
      <c r="C36" s="17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2:23" ht="28.5"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</sheetData>
  <sheetProtection/>
  <mergeCells count="20">
    <mergeCell ref="A33:B33"/>
    <mergeCell ref="F13:W13"/>
    <mergeCell ref="B6:B10"/>
    <mergeCell ref="N7:O9"/>
    <mergeCell ref="L7:M9"/>
    <mergeCell ref="P7:Q9"/>
    <mergeCell ref="A12:W12"/>
    <mergeCell ref="C6:C9"/>
    <mergeCell ref="J7:K9"/>
    <mergeCell ref="A13:E13"/>
    <mergeCell ref="A4:W4"/>
    <mergeCell ref="T7:U9"/>
    <mergeCell ref="W7:W9"/>
    <mergeCell ref="A6:A10"/>
    <mergeCell ref="E8:I8"/>
    <mergeCell ref="D7:I7"/>
    <mergeCell ref="R7:S9"/>
    <mergeCell ref="V7:V9"/>
    <mergeCell ref="D8:D9"/>
    <mergeCell ref="D6:W6"/>
  </mergeCells>
  <printOptions/>
  <pageMargins left="0.65" right="0.3" top="0.61" bottom="0.42" header="0.29" footer="0.71"/>
  <pageSetup fitToHeight="0" horizontalDpi="600" verticalDpi="600" orientation="landscape" paperSize="9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2017-03-31T11:55:32Z</cp:lastPrinted>
  <dcterms:created xsi:type="dcterms:W3CDTF">2006-09-16T00:00:00Z</dcterms:created>
  <dcterms:modified xsi:type="dcterms:W3CDTF">2017-03-31T11:57:01Z</dcterms:modified>
  <cp:category/>
  <cp:version/>
  <cp:contentType/>
  <cp:contentStatus/>
</cp:coreProperties>
</file>